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200" windowWidth="11610" windowHeight="6495" firstSheet="1"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Statement'!$A$1:$F$47</definedName>
    <definedName name="_xlnm.Print_Area" localSheetId="0">'Income Statements'!$A$1:$K$44</definedName>
    <definedName name="_xlnm.Print_Area" localSheetId="4">'Notes'!$A$1:$L$172</definedName>
    <definedName name="_xlnm.Print_Area" localSheetId="2">'Statement of Changes in Equity'!$A$1:$K$34</definedName>
    <definedName name="_xlnm.Print_Titles" localSheetId="3">'Cash Flow Statement'!$1:$9</definedName>
  </definedNames>
  <calcPr fullCalcOnLoad="1"/>
</workbook>
</file>

<file path=xl/sharedStrings.xml><?xml version="1.0" encoding="utf-8"?>
<sst xmlns="http://schemas.openxmlformats.org/spreadsheetml/2006/main" count="351" uniqueCount="228">
  <si>
    <t>INDIVIDUAL QUARTER</t>
  </si>
  <si>
    <t>CUMULATIVE QUARTER</t>
  </si>
  <si>
    <t>CURRENT YEAR QUARTER</t>
  </si>
  <si>
    <t>CURRENT YEAR TO DATE</t>
  </si>
  <si>
    <t>(a)</t>
  </si>
  <si>
    <t>(b)</t>
  </si>
  <si>
    <t>Taxation</t>
  </si>
  <si>
    <t>AS AT END OF CURRENT YEAR QUARTER</t>
  </si>
  <si>
    <t>PRECEDING YEAR CORRESPONDING PERIOD</t>
  </si>
  <si>
    <t>AS AT PRECEDING FINANCIAL YEAR END</t>
  </si>
  <si>
    <t>(Incorporated in Malaysia)</t>
  </si>
  <si>
    <t>Share Capital</t>
  </si>
  <si>
    <t xml:space="preserve"> Reserves</t>
  </si>
  <si>
    <t>NOTES</t>
  </si>
  <si>
    <t>Dividends</t>
  </si>
  <si>
    <t>By Order of the Board</t>
  </si>
  <si>
    <t xml:space="preserve"> </t>
  </si>
  <si>
    <t>PRECEDING YEAR CORRESPONDING QUARTER</t>
  </si>
  <si>
    <t>RM('000)</t>
  </si>
  <si>
    <t>Revenue</t>
  </si>
  <si>
    <t>Basic</t>
  </si>
  <si>
    <t>Fully diluted</t>
  </si>
  <si>
    <t>Operating expenses</t>
  </si>
  <si>
    <t>Other operating income</t>
  </si>
  <si>
    <t>Finance cost</t>
  </si>
  <si>
    <t>Investing results</t>
  </si>
  <si>
    <t>PROPERTY, PLANT AND EQUIPMENT</t>
  </si>
  <si>
    <t>INTANGIBLE ASSETS</t>
  </si>
  <si>
    <t>CURRENT ASSETS</t>
  </si>
  <si>
    <t>Trade Receivables</t>
  </si>
  <si>
    <t>Cash and Bank Balances</t>
  </si>
  <si>
    <t>CURRENT LIABILITIES</t>
  </si>
  <si>
    <t>Other Payables and Accrued Expenses</t>
  </si>
  <si>
    <t>FINANCED BY:</t>
  </si>
  <si>
    <t>NET CURRENT ASSETS</t>
  </si>
  <si>
    <t>Total</t>
  </si>
  <si>
    <t>CASH FLOWS FROM OPERATING ACTIVITIES</t>
  </si>
  <si>
    <t>Adjustments for:</t>
  </si>
  <si>
    <t>Amortisation of intangible assets</t>
  </si>
  <si>
    <t>Depreciation of property, plant and equipment</t>
  </si>
  <si>
    <t>Changes in working capital:</t>
  </si>
  <si>
    <t>Net change in current assets</t>
  </si>
  <si>
    <t>Net change in current liabilities</t>
  </si>
  <si>
    <t>CASH FLOWS FROM INVESTING ACTIVITIES</t>
  </si>
  <si>
    <t>Purchase of property, plant and equipment</t>
  </si>
  <si>
    <t>Net cash used in investing activities</t>
  </si>
  <si>
    <t>CASH AND CASH EQUIVALENTS AT BEGINNING OF THE PERIOD</t>
  </si>
  <si>
    <t>CASH AND CASH EQUIVALENTS AT END OF THE PERIOD</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</si>
  <si>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</si>
  <si>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</si>
  <si>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</si>
  <si>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</si>
  <si>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</si>
  <si>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</si>
  <si>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</si>
  <si>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</si>
  <si>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</si>
  <si>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</si>
  <si>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</si>
  <si>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</si>
  <si>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</si>
  <si>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</si>
  <si>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</si>
  <si>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</si>
  <si>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</si>
  <si>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</si>
  <si>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</si>
  <si>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</si>
  <si>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</si>
  <si>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</si>
  <si>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</si>
  <si>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</si>
  <si>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Significant related party transactions</t>
  </si>
  <si>
    <t>A15</t>
  </si>
  <si>
    <t>Cash and cash equivalents</t>
  </si>
  <si>
    <t>B</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</si>
  <si>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</si>
  <si>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</si>
  <si>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</si>
  <si>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</si>
  <si>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</si>
  <si>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</si>
  <si>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</si>
  <si>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</si>
  <si>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</si>
  <si>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</si>
  <si>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</si>
  <si>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</si>
  <si>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</si>
  <si>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</si>
  <si>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Status of corporate proposals</t>
  </si>
  <si>
    <t>B9</t>
  </si>
  <si>
    <t>B10</t>
  </si>
  <si>
    <t>Off balance sheet financial instruments</t>
  </si>
  <si>
    <t>B11</t>
  </si>
  <si>
    <t>B12</t>
  </si>
  <si>
    <t>B13</t>
  </si>
  <si>
    <t>a.</t>
  </si>
  <si>
    <t>Valuation of property, plant and equipment</t>
  </si>
  <si>
    <t>(Note A15)</t>
  </si>
  <si>
    <t>Material events subsequent to the end of the quarter</t>
  </si>
  <si>
    <t>Retained Profit</t>
  </si>
  <si>
    <t>Distributable - Retained Profit</t>
  </si>
  <si>
    <t>Net cash from operating activities</t>
  </si>
  <si>
    <t>There were no contingent liabilities as at the date of this announcement.</t>
  </si>
  <si>
    <t>There were no capital commitments as at the date of this announcement.</t>
  </si>
  <si>
    <t>There were no significant related party transactions as at the date of this announcement.</t>
  </si>
  <si>
    <t>CONDENSED INCOME STATEMENTS</t>
  </si>
  <si>
    <t>CONDENSED BALANCE SHEET</t>
  </si>
  <si>
    <t>(The Condensed Balance Sheet should be read in conjunction with</t>
  </si>
  <si>
    <t>CONDENSED STATEMENT OF CHANGES IN EQUITY</t>
  </si>
  <si>
    <t>(The Condensed Statement of Changes in Equity should be read in conjunction with</t>
  </si>
  <si>
    <t>CONDENSED CASH FLOW STATEMENT</t>
  </si>
  <si>
    <t>The Company's operations were not subject to any seasonal or cyclical changes.</t>
  </si>
  <si>
    <t>There were no unusual items affecting assets, liabilities, equity, net income or cash flows of the Company since the last annual audited financial statements.</t>
  </si>
  <si>
    <t>Changes in the composition of the Company</t>
  </si>
  <si>
    <t>There were no changes in the composition of the Company for the current financial quarter.</t>
  </si>
  <si>
    <t>Company's borrowings and debt securities</t>
  </si>
  <si>
    <t>The Company did not announce any profit forecast nor profit guarantee during the financial quarter.</t>
  </si>
  <si>
    <t>(The Condensed Cash Flow Statement should be read in conjunction with</t>
  </si>
  <si>
    <t>Operating profit before working capital changes</t>
  </si>
  <si>
    <t>NET INCREASE IN CASH AND CASH EQUIVALENTS</t>
  </si>
  <si>
    <t>There were no dividends paid during the current financial quarter.</t>
  </si>
  <si>
    <t>There were no financial instruments with off-balance sheet risk as at the date of this announcement applicable to the Company.</t>
  </si>
  <si>
    <t>There were no material litigations pending at the date of this announcement.</t>
  </si>
  <si>
    <t>Material litigations</t>
  </si>
  <si>
    <t>Other Receivables and Prepaid Expenses</t>
  </si>
  <si>
    <t>N/A</t>
  </si>
  <si>
    <t>Profit from operations</t>
  </si>
  <si>
    <t>Profit before taxation</t>
  </si>
  <si>
    <t>Net Profit</t>
  </si>
  <si>
    <t>Earnings Per Share (Sen)</t>
  </si>
  <si>
    <t>Earnings per share</t>
  </si>
  <si>
    <t>CWORKS SYSTEMS BERHAD</t>
  </si>
  <si>
    <t>(Company No: 554979-T)</t>
  </si>
  <si>
    <t>the Annual Financial Report for the year ended 31 December 2004)</t>
  </si>
  <si>
    <t>31/12/2004</t>
  </si>
  <si>
    <t>Balance as at 31 December 2004</t>
  </si>
  <si>
    <t>Net profit for the period</t>
  </si>
  <si>
    <t>Cash Generated From Operations</t>
  </si>
  <si>
    <t>Development cost incurred</t>
  </si>
  <si>
    <t>EXPLANATORY NOTES PURSUANT TO FRS 134 INTERIM FINANCIAL REPORTING</t>
  </si>
  <si>
    <t>The interim financial report has been prepared in compliance with FRS 134, Interim Financial Reporting and Appendix 7A of the Listing Requirements of Bursa Malaysia Securities Berhad for the MESDAQ Market.</t>
  </si>
  <si>
    <t>The interim financial report should be read in conjunction with the audited financial statements of the Company for the year ended 31 December 2004.</t>
  </si>
  <si>
    <t>The accounting policies and methods of computation adopted by the Company in this interim financial report are consistent with those adopted in the annual financial statements for the year ended 31 December 2004.</t>
  </si>
  <si>
    <t>Auditors' report of preceding annual financial statements</t>
  </si>
  <si>
    <t>The auditors' report on the preceding year's annual audited financial statements was not subject to any qualification.</t>
  </si>
  <si>
    <t>EXPLANATORY NOTES PURSUANT TO APPENDIX 7A OF THE LISTING REQUIREMENTS OF BURSA MALAYSIA SECURITIES BERHAD FOR THE MESDAQ MARKET</t>
  </si>
  <si>
    <t>b.</t>
  </si>
  <si>
    <t>The fully diluted earnings per share have not been presented as there is no diluted effect for the shares of the Company.</t>
  </si>
  <si>
    <t>There were no borrowings and debt securities for the financial quarter under review.</t>
  </si>
  <si>
    <t>There were no acquisitions or disposals of quoted securities for the financial quarter under review.</t>
  </si>
  <si>
    <t>There were no acquisitions or disposals of unquoted investments and properties for the financial quarter under review.</t>
  </si>
  <si>
    <t>Based on the performance todate, the Board expects that Year 2005 to be a satisfactory year.</t>
  </si>
  <si>
    <t>Amount owing to a Director</t>
  </si>
  <si>
    <t>There were no changes in estimates of amounts reported in prior financial years, which may have a material effect in the current financial quarter.</t>
  </si>
  <si>
    <t>No dividends have been declared in respect of the financial period under review.</t>
  </si>
  <si>
    <t>There were no changes in the valuation of the property, plant and equipment reported in the previous audited financial statements that will have effect in the current financial quarter under review.</t>
  </si>
  <si>
    <t>Kuala Lumpur</t>
  </si>
  <si>
    <t>Wong Keo Rou (MAICSA 7021435)</t>
  </si>
  <si>
    <t>Share Premium</t>
  </si>
  <si>
    <t xml:space="preserve">Issuance of shares during the period </t>
  </si>
  <si>
    <t>-Rights Issue</t>
  </si>
  <si>
    <t>-New Issue</t>
  </si>
  <si>
    <t>Non-Distributable - Share Premium</t>
  </si>
  <si>
    <t>Listing expenses</t>
  </si>
  <si>
    <t>Interest income</t>
  </si>
  <si>
    <t>Interest received</t>
  </si>
  <si>
    <t>CASH FLOWS FROM FINANCING ACTIVITIES</t>
  </si>
  <si>
    <t>Proceeds from issuance of shares</t>
  </si>
  <si>
    <t>-Bonus Issue</t>
  </si>
  <si>
    <t>Net cash from financing activities</t>
  </si>
  <si>
    <t>Current Year</t>
  </si>
  <si>
    <t>To Date</t>
  </si>
  <si>
    <t>Taxation - Current period</t>
  </si>
  <si>
    <t>The taxation for the current financial quarter and year to date is as follows:-</t>
  </si>
  <si>
    <t>Amount</t>
  </si>
  <si>
    <t>Approved</t>
  </si>
  <si>
    <t>Utilisation</t>
  </si>
  <si>
    <t>Balance</t>
  </si>
  <si>
    <t>Unutilised</t>
  </si>
  <si>
    <t>Descriptions</t>
  </si>
  <si>
    <t>Research and development expenditure</t>
  </si>
  <si>
    <t>Working capital</t>
  </si>
  <si>
    <t>Capital expenditure</t>
  </si>
  <si>
    <t>Marketing, advertising and promotion</t>
  </si>
  <si>
    <t>Basic earnings per share</t>
  </si>
  <si>
    <t>Net profit</t>
  </si>
  <si>
    <t>Basic earnings per share (sen)</t>
  </si>
  <si>
    <t>Diluted earnings per share</t>
  </si>
  <si>
    <t xml:space="preserve">  share in issue ('000)</t>
  </si>
  <si>
    <t>Weighted average number of ordinary</t>
  </si>
  <si>
    <t>Fixed Deposits with Licensed Bank</t>
  </si>
  <si>
    <t>Tax Liabilities</t>
  </si>
  <si>
    <t>Net Tangible Assets Per Share (sen)</t>
  </si>
  <si>
    <t>No segmental reporting has been prepared as the Company is only engaged in software development and the Company operates principally in Malaysia.</t>
  </si>
  <si>
    <t>Quarter</t>
  </si>
  <si>
    <t>The taxation is in respect of interest income earned during the financial quarter.</t>
  </si>
  <si>
    <t>(These figures have not been audited)</t>
  </si>
  <si>
    <t>The Company has been awarded Multimedia Super Corridor status by the Government. Accordingly, there is no tax charge on the business income for the financial quarter under review as the Company has been granted pioneer status under the Promotion of Investments (Amendment) Act, 1997.</t>
  </si>
  <si>
    <t>Quarterly report on results for the 3rd quarter ended 30.09.2005</t>
  </si>
  <si>
    <t>30/09/2005</t>
  </si>
  <si>
    <t>30/09/2004</t>
  </si>
  <si>
    <t xml:space="preserve">There are no comparative figures for the preceding year's quarter as this is the first set of the 3rd quarter interim financial statements presented. </t>
  </si>
  <si>
    <t>Trade Payables</t>
  </si>
  <si>
    <t>9 months quarter ended 30.09.2005</t>
  </si>
  <si>
    <t>Balance as at 30 September 2005</t>
  </si>
  <si>
    <t>-Bonus Issue (IPO)</t>
  </si>
  <si>
    <t>-Rights Issue (IPO)</t>
  </si>
  <si>
    <t>-New Issue (IPO)</t>
  </si>
  <si>
    <t xml:space="preserve">-Bonus Issue </t>
  </si>
  <si>
    <t>-IPO</t>
  </si>
  <si>
    <t>9 months ended 30.09.2005</t>
  </si>
  <si>
    <t>9 months ended 30.09.2004</t>
  </si>
  <si>
    <t>30.09.2005</t>
  </si>
  <si>
    <t>Saved as disclosed above, there were no issuance, cancellation, repurchase, resale and repayment of debt and equity securities for the current financial quarter.</t>
  </si>
  <si>
    <t>There were no material events subsequent to the current financial quarter ended 30 September 2005 up to the date of this report which, is likely to substantially affect the results of the operations of the Company.</t>
  </si>
  <si>
    <t>as at 30.09.2005</t>
  </si>
  <si>
    <t>30.09.2004</t>
  </si>
  <si>
    <t>Utilisation of IPO Proceeds</t>
  </si>
  <si>
    <t xml:space="preserve">The Company recorded a turnover and profit after taxation of RM737,099 and RM355,571 respectively for the current financial quarter. This represents an improvement of 60% and 10% respectively as compared to the preceding year's quarterly pro-rated turnover and profit after taxation of RM461,757 and RM323,006 respectively. The improvement is mainly due to the ability of the Company to secure new contracts and implementation of the said contracts, as a result of  aggressive marketing efforts being carried out by the Company. </t>
  </si>
  <si>
    <t xml:space="preserve">The Company recorded a turnover and profit after taxation of RM737,099 and RM355,571 respectively for the current financial quarter. This represents a reduction of 46% and 65% respectively as compared to the preceding quarter turnover and profit after taxation of RM1,355,398 and RM1,005,658 respectively. The reduction is mainly due to the substantial completion of major projects in the preceding quarter. </t>
  </si>
  <si>
    <t>(The Condensed Income Statement should be read in conjunction with</t>
  </si>
  <si>
    <t>The Company undertook a bonus issue of RM5,000,060 comprising 50,000,600 new ordinary shares of RM0.10 each credited as fully paid-up on the basis of one (1) new ordinary share ("Bonus Share(s)") for every one (1) existing ordinary share held in the Company ("Bonus Issue"), which was approved by Bursa Malaysia Securities Berhad and the shareholders of the Company on 29 June 2005 and 27 July 2005 respectively. These shares were listed on 23 August 2005. Upon completion of the Bonus Issue, the Company has an enlarged share capital of RM10,000,120 comprising 100,001,200 ordinary shares of RM0.10 each.</t>
  </si>
  <si>
    <t xml:space="preserve">Date: </t>
  </si>
  <si>
    <t>31 October 2005</t>
  </si>
  <si>
    <t>Secretaries</t>
  </si>
  <si>
    <t>Lim Hui Lee (MAICSA 7055378)</t>
  </si>
</sst>
</file>

<file path=xl/styles.xml><?xml version="1.0" encoding="utf-8"?>
<styleSheet xmlns="http://schemas.openxmlformats.org/spreadsheetml/2006/main">
  <numFmts count="1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_(* #,##0.0_);_(* \(#,##0.0\);_(* &quot;-&quot;_);_(@_)"/>
    <numFmt numFmtId="173" formatCode="#,##0.0"/>
    <numFmt numFmtId="174" formatCode="_(* #,##0.0_);_(* \(#,##0.0\);_(* &quot;-&quot;?_);_(@_)"/>
  </numFmts>
  <fonts count="8">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2"/>
      <color indexed="9"/>
      <name val="Arial Narrow"/>
      <family val="2"/>
    </font>
    <font>
      <sz val="10"/>
      <color indexed="9"/>
      <name val="Arial Narrow"/>
      <family val="2"/>
    </font>
  </fonts>
  <fills count="3">
    <fill>
      <patternFill/>
    </fill>
    <fill>
      <patternFill patternType="gray125"/>
    </fill>
    <fill>
      <patternFill patternType="solid">
        <fgColor indexed="8"/>
        <bgColor indexed="64"/>
      </patternFill>
    </fill>
  </fills>
  <borders count="11">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4">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71" fontId="0" fillId="0" borderId="0" xfId="15" applyNumberFormat="1" applyFont="1" applyBorder="1" applyAlignment="1">
      <alignment horizontal="center" vertical="center"/>
    </xf>
    <xf numFmtId="171"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71"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171" fontId="0" fillId="0" borderId="2" xfId="0" applyNumberFormat="1" applyFont="1" applyBorder="1" applyAlignment="1">
      <alignment horizontal="center" vertical="center"/>
    </xf>
    <xf numFmtId="171" fontId="0" fillId="0" borderId="3" xfId="15" applyNumberFormat="1" applyFont="1" applyBorder="1" applyAlignment="1">
      <alignment/>
    </xf>
    <xf numFmtId="0" fontId="0" fillId="0" borderId="0" xfId="0" applyFont="1" applyBorder="1" applyAlignment="1">
      <alignment vertical="center"/>
    </xf>
    <xf numFmtId="41" fontId="0" fillId="0" borderId="0" xfId="0" applyNumberFormat="1" applyFont="1" applyBorder="1" applyAlignment="1">
      <alignment horizontal="center" vertical="center"/>
    </xf>
    <xf numFmtId="171" fontId="0" fillId="0" borderId="0" xfId="15" applyNumberFormat="1" applyFont="1" applyAlignment="1">
      <alignment horizontal="center"/>
    </xf>
    <xf numFmtId="0" fontId="0" fillId="0" borderId="0" xfId="0" applyFont="1" applyAlignment="1">
      <alignment horizontal="justify" vertical="top"/>
    </xf>
    <xf numFmtId="171" fontId="0" fillId="0" borderId="0" xfId="15" applyNumberFormat="1" applyFont="1" applyAlignment="1">
      <alignment/>
    </xf>
    <xf numFmtId="171" fontId="0" fillId="0" borderId="4" xfId="15" applyNumberFormat="1" applyFont="1" applyBorder="1" applyAlignment="1">
      <alignment/>
    </xf>
    <xf numFmtId="0" fontId="0" fillId="0" borderId="0" xfId="0" applyFont="1" applyBorder="1" applyAlignment="1">
      <alignment/>
    </xf>
    <xf numFmtId="171" fontId="0" fillId="0" borderId="3" xfId="15" applyNumberFormat="1" applyFont="1" applyBorder="1" applyAlignment="1">
      <alignment horizontal="center"/>
    </xf>
    <xf numFmtId="0" fontId="0" fillId="0" borderId="0" xfId="0" applyFont="1" applyFill="1" applyAlignment="1">
      <alignment/>
    </xf>
    <xf numFmtId="172" fontId="0" fillId="0" borderId="0" xfId="0" applyNumberFormat="1" applyFont="1" applyBorder="1" applyAlignment="1">
      <alignment horizontal="center" vertical="center"/>
    </xf>
    <xf numFmtId="41" fontId="0" fillId="0" borderId="5" xfId="0" applyNumberFormat="1" applyFont="1" applyBorder="1" applyAlignment="1">
      <alignment horizontal="center" vertical="center"/>
    </xf>
    <xf numFmtId="41" fontId="0" fillId="0" borderId="6" xfId="0" applyNumberFormat="1" applyFont="1" applyBorder="1" applyAlignment="1">
      <alignment horizontal="center" vertical="center"/>
    </xf>
    <xf numFmtId="41" fontId="0" fillId="0" borderId="7" xfId="0" applyNumberFormat="1" applyFont="1" applyBorder="1" applyAlignment="1">
      <alignment horizontal="center" vertical="center"/>
    </xf>
    <xf numFmtId="41" fontId="0" fillId="0" borderId="2"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41" fontId="0" fillId="0" borderId="0" xfId="0" applyNumberFormat="1" applyFont="1" applyBorder="1" applyAlignment="1">
      <alignment/>
    </xf>
    <xf numFmtId="0" fontId="0" fillId="0" borderId="0" xfId="0" applyFont="1" applyFill="1" applyBorder="1" applyAlignment="1">
      <alignment vertical="center"/>
    </xf>
    <xf numFmtId="0" fontId="0" fillId="0" borderId="0" xfId="0" applyFont="1" applyBorder="1" applyAlignment="1">
      <alignment horizontal="left" vertical="center"/>
    </xf>
    <xf numFmtId="171" fontId="1" fillId="0" borderId="0" xfId="15" applyNumberFormat="1" applyFont="1" applyBorder="1" applyAlignment="1">
      <alignment horizontal="center" vertical="center"/>
    </xf>
    <xf numFmtId="171" fontId="0" fillId="0" borderId="2" xfId="15" applyNumberFormat="1" applyFont="1" applyBorder="1" applyAlignment="1">
      <alignment horizontal="center"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4" xfId="0" applyNumberFormat="1" applyFont="1" applyBorder="1" applyAlignment="1">
      <alignment horizontal="center" vertical="center"/>
    </xf>
    <xf numFmtId="172" fontId="0" fillId="0" borderId="4" xfId="0" applyNumberFormat="1" applyFont="1" applyBorder="1" applyAlignment="1">
      <alignment horizontal="center" vertical="center"/>
    </xf>
    <xf numFmtId="172" fontId="0" fillId="0" borderId="1" xfId="0" applyNumberFormat="1" applyFont="1" applyBorder="1" applyAlignment="1">
      <alignment horizontal="center" vertical="center"/>
    </xf>
    <xf numFmtId="41" fontId="0" fillId="0" borderId="1" xfId="0" applyNumberFormat="1" applyFont="1" applyBorder="1" applyAlignment="1">
      <alignment horizontal="center" vertical="center"/>
    </xf>
    <xf numFmtId="171" fontId="0" fillId="0" borderId="8" xfId="15" applyNumberFormat="1" applyFont="1" applyBorder="1" applyAlignment="1">
      <alignment horizontal="center" vertical="center"/>
    </xf>
    <xf numFmtId="171" fontId="0" fillId="0" borderId="4" xfId="15" applyNumberFormat="1" applyFont="1" applyBorder="1" applyAlignment="1">
      <alignment horizontal="center" vertical="center"/>
    </xf>
    <xf numFmtId="0" fontId="0" fillId="0" borderId="0" xfId="0" applyAlignment="1">
      <alignment horizontal="justify" vertical="top" wrapText="1"/>
    </xf>
    <xf numFmtId="0" fontId="0" fillId="0" borderId="0" xfId="0" applyFont="1" applyAlignment="1" quotePrefix="1">
      <alignment/>
    </xf>
    <xf numFmtId="41" fontId="0" fillId="0" borderId="0" xfId="0" applyNumberFormat="1" applyFont="1" applyAlignment="1">
      <alignment horizontal="center"/>
    </xf>
    <xf numFmtId="41" fontId="0" fillId="0" borderId="2" xfId="0" applyNumberFormat="1" applyFont="1" applyBorder="1" applyAlignment="1">
      <alignment horizontal="center"/>
    </xf>
    <xf numFmtId="0" fontId="0" fillId="0" borderId="3" xfId="0" applyFont="1" applyBorder="1" applyAlignment="1">
      <alignment/>
    </xf>
    <xf numFmtId="43" fontId="0" fillId="0" borderId="0" xfId="15" applyFont="1" applyAlignment="1">
      <alignment/>
    </xf>
    <xf numFmtId="0" fontId="0" fillId="0" borderId="0" xfId="0" applyFont="1" applyBorder="1" applyAlignment="1">
      <alignment horizontal="center" vertical="center" wrapText="1"/>
    </xf>
    <xf numFmtId="14" fontId="0" fillId="0" borderId="0" xfId="0" applyNumberFormat="1" applyFont="1" applyBorder="1" applyAlignment="1" quotePrefix="1">
      <alignment horizontal="center" vertical="center"/>
    </xf>
    <xf numFmtId="0" fontId="0" fillId="0" borderId="0" xfId="19" applyFont="1">
      <alignment/>
      <protection/>
    </xf>
    <xf numFmtId="0" fontId="0" fillId="0" borderId="0" xfId="19" applyFont="1" applyAlignment="1">
      <alignment vertical="top"/>
      <protection/>
    </xf>
    <xf numFmtId="0" fontId="0" fillId="0" borderId="0" xfId="19" applyFont="1" applyAlignment="1">
      <alignment horizontal="center"/>
      <protection/>
    </xf>
    <xf numFmtId="0" fontId="0" fillId="0" borderId="0" xfId="0" applyFont="1" applyAlignment="1">
      <alignment horizontal="justify" vertical="top" wrapText="1"/>
    </xf>
    <xf numFmtId="171" fontId="0" fillId="0" borderId="2" xfId="15" applyNumberFormat="1" applyFont="1" applyBorder="1" applyAlignment="1">
      <alignment/>
    </xf>
    <xf numFmtId="0" fontId="0" fillId="0" borderId="0" xfId="0" applyFont="1" applyFill="1" applyAlignment="1">
      <alignment horizontal="left"/>
    </xf>
    <xf numFmtId="15" fontId="0" fillId="0" borderId="0" xfId="0" applyNumberFormat="1" applyFont="1" applyFill="1" applyAlignment="1" quotePrefix="1">
      <alignment horizontal="left"/>
    </xf>
    <xf numFmtId="0" fontId="4" fillId="0" borderId="0" xfId="0" applyFont="1" applyAlignment="1">
      <alignment horizontal="center" vertical="center"/>
    </xf>
    <xf numFmtId="0" fontId="5" fillId="0" borderId="0" xfId="0" applyFont="1" applyAlignment="1">
      <alignment horizontal="center" vertical="center"/>
    </xf>
    <xf numFmtId="0" fontId="6" fillId="2" borderId="9" xfId="0" applyFont="1" applyFill="1" applyBorder="1" applyAlignment="1">
      <alignment horizontal="center" vertical="center"/>
    </xf>
    <xf numFmtId="0" fontId="1" fillId="0" borderId="0" xfId="0" applyFont="1" applyAlignment="1">
      <alignment horizontal="center" vertical="top"/>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0" xfId="0" applyFont="1" applyAlignment="1">
      <alignment horizontal="justify" vertical="top" wrapText="1"/>
    </xf>
    <xf numFmtId="0" fontId="6" fillId="2" borderId="0" xfId="0" applyFont="1" applyFill="1" applyAlignment="1">
      <alignment horizontal="center" vertical="center"/>
    </xf>
    <xf numFmtId="0" fontId="0" fillId="0" borderId="0" xfId="0" applyFont="1" applyAlignment="1">
      <alignment horizontal="center"/>
    </xf>
    <xf numFmtId="0" fontId="0" fillId="0" borderId="0" xfId="0" applyAlignment="1">
      <alignment horizontal="justify" vertical="top" wrapText="1"/>
    </xf>
    <xf numFmtId="0" fontId="0" fillId="0" borderId="0" xfId="0" applyFont="1" applyAlignment="1">
      <alignment horizontal="justify" vertical="top"/>
    </xf>
    <xf numFmtId="0" fontId="1" fillId="0" borderId="0" xfId="0" applyFont="1" applyAlignment="1">
      <alignment horizontal="justify" vertical="top"/>
    </xf>
    <xf numFmtId="0" fontId="0" fillId="0" borderId="0" xfId="0" applyFont="1" applyBorder="1" applyAlignment="1">
      <alignment horizontal="center" vertical="center"/>
    </xf>
    <xf numFmtId="0" fontId="4" fillId="0" borderId="0" xfId="0" applyFont="1" applyAlignment="1">
      <alignment horizontal="center" vertical="top"/>
    </xf>
    <xf numFmtId="0" fontId="0" fillId="0" borderId="0" xfId="0" applyFont="1" applyAlignment="1">
      <alignment horizontal="center" vertical="top"/>
    </xf>
    <xf numFmtId="0" fontId="5" fillId="0" borderId="0" xfId="0" applyFont="1" applyAlignment="1">
      <alignment horizontal="center" vertical="top"/>
    </xf>
    <xf numFmtId="0" fontId="3" fillId="0" borderId="0" xfId="0" applyFont="1" applyAlignment="1">
      <alignment horizontal="center" vertical="top"/>
    </xf>
    <xf numFmtId="0" fontId="6" fillId="2" borderId="0" xfId="0" applyFont="1" applyFill="1" applyAlignment="1">
      <alignment horizontal="center" vertical="top"/>
    </xf>
    <xf numFmtId="0" fontId="7" fillId="0" borderId="0" xfId="0" applyFont="1" applyAlignment="1">
      <alignment horizontal="center" vertical="top"/>
    </xf>
  </cellXfs>
  <cellStyles count="7">
    <cellStyle name="Normal" xfId="0"/>
    <cellStyle name="Comma" xfId="15"/>
    <cellStyle name="Comma [0]" xfId="16"/>
    <cellStyle name="Currency" xfId="17"/>
    <cellStyle name="Currency [0]" xfId="18"/>
    <cellStyle name="Normal_Sheet5"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4"/>
  <sheetViews>
    <sheetView workbookViewId="0" topLeftCell="A29">
      <selection activeCell="A44" sqref="A44:K44"/>
    </sheetView>
  </sheetViews>
  <sheetFormatPr defaultColWidth="9.33203125" defaultRowHeight="12.75"/>
  <cols>
    <col min="1" max="3" width="3.83203125" style="13" customWidth="1"/>
    <col min="4" max="4" width="22.33203125" style="13" customWidth="1"/>
    <col min="5" max="5" width="18.5" style="13" customWidth="1"/>
    <col min="6" max="6" width="1.83203125" style="13" customWidth="1"/>
    <col min="7" max="7" width="18.5" style="13" customWidth="1"/>
    <col min="8" max="8" width="1.83203125" style="13" customWidth="1"/>
    <col min="9" max="9" width="18.5" style="13" customWidth="1"/>
    <col min="10" max="10" width="1.83203125" style="13" customWidth="1"/>
    <col min="11" max="11" width="18.5" style="13" customWidth="1"/>
    <col min="12" max="16384" width="9.33203125" style="13" customWidth="1"/>
  </cols>
  <sheetData>
    <row r="1" spans="1:11" ht="19.5" customHeight="1">
      <c r="A1" s="64" t="s">
        <v>133</v>
      </c>
      <c r="B1" s="64"/>
      <c r="C1" s="64"/>
      <c r="D1" s="64"/>
      <c r="E1" s="64"/>
      <c r="F1" s="64"/>
      <c r="G1" s="64"/>
      <c r="H1" s="64"/>
      <c r="I1" s="64"/>
      <c r="J1" s="64"/>
      <c r="K1" s="64"/>
    </row>
    <row r="2" spans="1:11" ht="9.75" customHeight="1">
      <c r="A2" s="65" t="s">
        <v>134</v>
      </c>
      <c r="B2" s="65"/>
      <c r="C2" s="65"/>
      <c r="D2" s="65"/>
      <c r="E2" s="65"/>
      <c r="F2" s="65"/>
      <c r="G2" s="65"/>
      <c r="H2" s="65"/>
      <c r="I2" s="65"/>
      <c r="J2" s="65"/>
      <c r="K2" s="65"/>
    </row>
    <row r="3" spans="1:11" ht="9.75" customHeight="1">
      <c r="A3" s="65" t="s">
        <v>10</v>
      </c>
      <c r="B3" s="65"/>
      <c r="C3" s="65"/>
      <c r="D3" s="65"/>
      <c r="E3" s="65"/>
      <c r="F3" s="65"/>
      <c r="G3" s="65"/>
      <c r="H3" s="65"/>
      <c r="I3" s="65"/>
      <c r="J3" s="65"/>
      <c r="K3" s="65"/>
    </row>
    <row r="4" spans="1:11" ht="19.5" customHeight="1">
      <c r="A4" s="68" t="s">
        <v>200</v>
      </c>
      <c r="B4" s="68"/>
      <c r="C4" s="68"/>
      <c r="D4" s="68"/>
      <c r="E4" s="68"/>
      <c r="F4" s="68"/>
      <c r="G4" s="68"/>
      <c r="H4" s="68"/>
      <c r="I4" s="68"/>
      <c r="J4" s="68"/>
      <c r="K4" s="68"/>
    </row>
    <row r="5" spans="1:11" ht="19.5" customHeight="1" thickBot="1">
      <c r="A5" s="66" t="s">
        <v>107</v>
      </c>
      <c r="B5" s="66"/>
      <c r="C5" s="66"/>
      <c r="D5" s="66"/>
      <c r="E5" s="66"/>
      <c r="F5" s="66"/>
      <c r="G5" s="66"/>
      <c r="H5" s="66"/>
      <c r="I5" s="66"/>
      <c r="J5" s="66"/>
      <c r="K5" s="66"/>
    </row>
    <row r="6" spans="1:11" ht="20.25" customHeight="1">
      <c r="A6" s="70" t="s">
        <v>198</v>
      </c>
      <c r="B6" s="70"/>
      <c r="C6" s="70"/>
      <c r="D6" s="70"/>
      <c r="E6" s="70"/>
      <c r="F6" s="70"/>
      <c r="G6" s="70"/>
      <c r="H6" s="70"/>
      <c r="I6" s="70"/>
      <c r="J6" s="70"/>
      <c r="K6" s="70"/>
    </row>
    <row r="7" spans="1:11" ht="20.25" customHeight="1">
      <c r="A7" s="7"/>
      <c r="B7" s="7"/>
      <c r="C7" s="7"/>
      <c r="D7" s="7"/>
      <c r="E7" s="7"/>
      <c r="F7" s="7"/>
      <c r="G7" s="7"/>
      <c r="H7" s="7"/>
      <c r="I7" s="7"/>
      <c r="J7" s="7"/>
      <c r="K7" s="7"/>
    </row>
    <row r="8" spans="1:11" ht="15" customHeight="1">
      <c r="A8" s="17"/>
      <c r="B8" s="17"/>
      <c r="C8" s="20"/>
      <c r="D8" s="20"/>
      <c r="E8" s="69" t="s">
        <v>0</v>
      </c>
      <c r="F8" s="69"/>
      <c r="G8" s="69"/>
      <c r="H8" s="1"/>
      <c r="I8" s="69" t="s">
        <v>1</v>
      </c>
      <c r="J8" s="69"/>
      <c r="K8" s="69"/>
    </row>
    <row r="9" spans="1:11" ht="48" customHeight="1">
      <c r="A9" s="17"/>
      <c r="B9" s="17"/>
      <c r="C9" s="20"/>
      <c r="D9" s="20"/>
      <c r="E9" s="2" t="s">
        <v>2</v>
      </c>
      <c r="F9" s="2"/>
      <c r="G9" s="2" t="s">
        <v>17</v>
      </c>
      <c r="H9" s="2"/>
      <c r="I9" s="2" t="s">
        <v>3</v>
      </c>
      <c r="J9" s="2"/>
      <c r="K9" s="2" t="s">
        <v>8</v>
      </c>
    </row>
    <row r="10" spans="1:11" ht="15" customHeight="1">
      <c r="A10" s="17"/>
      <c r="B10" s="17"/>
      <c r="C10" s="20"/>
      <c r="D10" s="20"/>
      <c r="E10" s="5" t="s">
        <v>201</v>
      </c>
      <c r="F10" s="5"/>
      <c r="G10" s="5" t="s">
        <v>202</v>
      </c>
      <c r="H10" s="5"/>
      <c r="I10" s="5" t="s">
        <v>201</v>
      </c>
      <c r="J10" s="5"/>
      <c r="K10" s="5" t="s">
        <v>202</v>
      </c>
    </row>
    <row r="11" spans="1:11" ht="15" customHeight="1">
      <c r="A11" s="17"/>
      <c r="B11" s="17"/>
      <c r="C11" s="20"/>
      <c r="D11" s="20"/>
      <c r="E11" s="1" t="s">
        <v>18</v>
      </c>
      <c r="F11" s="1"/>
      <c r="G11" s="1" t="s">
        <v>18</v>
      </c>
      <c r="H11" s="1"/>
      <c r="I11" s="1" t="s">
        <v>18</v>
      </c>
      <c r="J11" s="1"/>
      <c r="K11" s="1" t="s">
        <v>18</v>
      </c>
    </row>
    <row r="13" spans="1:11" ht="12.75">
      <c r="A13" s="13" t="s">
        <v>19</v>
      </c>
      <c r="E13" s="24">
        <v>737</v>
      </c>
      <c r="G13" s="22" t="s">
        <v>127</v>
      </c>
      <c r="I13" s="24">
        <v>2662</v>
      </c>
      <c r="K13" s="22" t="s">
        <v>127</v>
      </c>
    </row>
    <row r="14" spans="5:11" ht="12.75">
      <c r="E14" s="24"/>
      <c r="G14" s="24"/>
      <c r="I14" s="24"/>
      <c r="K14" s="24"/>
    </row>
    <row r="15" spans="1:11" ht="12.75">
      <c r="A15" s="13" t="s">
        <v>22</v>
      </c>
      <c r="E15" s="24">
        <v>-412</v>
      </c>
      <c r="G15" s="22" t="s">
        <v>127</v>
      </c>
      <c r="I15" s="24">
        <v>-1003</v>
      </c>
      <c r="K15" s="22" t="s">
        <v>127</v>
      </c>
    </row>
    <row r="16" spans="5:11" ht="12.75">
      <c r="E16" s="24"/>
      <c r="G16" s="24"/>
      <c r="I16" s="24"/>
      <c r="K16" s="24"/>
    </row>
    <row r="17" spans="1:11" ht="12.75">
      <c r="A17" s="13" t="s">
        <v>23</v>
      </c>
      <c r="E17" s="24">
        <v>37</v>
      </c>
      <c r="G17" s="22" t="s">
        <v>127</v>
      </c>
      <c r="I17" s="24">
        <v>65</v>
      </c>
      <c r="K17" s="22" t="s">
        <v>127</v>
      </c>
    </row>
    <row r="18" spans="5:11" ht="12.75">
      <c r="E18" s="25"/>
      <c r="G18" s="25"/>
      <c r="H18" s="26"/>
      <c r="I18" s="25"/>
      <c r="K18" s="25"/>
    </row>
    <row r="19" spans="5:11" ht="12.75">
      <c r="E19" s="24"/>
      <c r="G19" s="24"/>
      <c r="H19" s="26"/>
      <c r="I19" s="24"/>
      <c r="K19" s="24"/>
    </row>
    <row r="20" spans="1:11" ht="12.75">
      <c r="A20" s="13" t="s">
        <v>128</v>
      </c>
      <c r="E20" s="24">
        <f>+SUM(E13:E17)</f>
        <v>362</v>
      </c>
      <c r="G20" s="22" t="s">
        <v>127</v>
      </c>
      <c r="H20" s="26"/>
      <c r="I20" s="24">
        <f>+SUM(I13:I17)</f>
        <v>1724</v>
      </c>
      <c r="K20" s="22" t="s">
        <v>127</v>
      </c>
    </row>
    <row r="21" spans="5:11" ht="12.75">
      <c r="E21" s="24"/>
      <c r="G21" s="24"/>
      <c r="H21" s="26"/>
      <c r="I21" s="24"/>
      <c r="K21" s="24"/>
    </row>
    <row r="22" spans="1:11" ht="12.75">
      <c r="A22" s="13" t="s">
        <v>24</v>
      </c>
      <c r="E22" s="24">
        <v>0</v>
      </c>
      <c r="G22" s="22" t="s">
        <v>127</v>
      </c>
      <c r="H22" s="26"/>
      <c r="I22" s="24">
        <f>+E22</f>
        <v>0</v>
      </c>
      <c r="K22" s="22" t="s">
        <v>127</v>
      </c>
    </row>
    <row r="23" spans="5:11" ht="12.75">
      <c r="E23" s="24"/>
      <c r="G23" s="24"/>
      <c r="H23" s="26"/>
      <c r="I23" s="24"/>
      <c r="K23" s="24"/>
    </row>
    <row r="24" spans="1:11" ht="12.75">
      <c r="A24" s="13" t="s">
        <v>25</v>
      </c>
      <c r="E24" s="24">
        <v>0</v>
      </c>
      <c r="G24" s="22" t="s">
        <v>127</v>
      </c>
      <c r="H24" s="26"/>
      <c r="I24" s="24">
        <f>+E24</f>
        <v>0</v>
      </c>
      <c r="K24" s="22" t="s">
        <v>127</v>
      </c>
    </row>
    <row r="25" spans="5:11" ht="12.75">
      <c r="E25" s="25"/>
      <c r="G25" s="25"/>
      <c r="H25" s="26"/>
      <c r="I25" s="25"/>
      <c r="K25" s="25"/>
    </row>
    <row r="26" spans="5:11" ht="12.75">
      <c r="E26" s="24"/>
      <c r="G26" s="24"/>
      <c r="H26" s="26"/>
      <c r="I26" s="24"/>
      <c r="K26" s="24"/>
    </row>
    <row r="27" spans="1:11" ht="12.75">
      <c r="A27" s="13" t="s">
        <v>129</v>
      </c>
      <c r="E27" s="24">
        <f>+SUM(E20:E24)</f>
        <v>362</v>
      </c>
      <c r="G27" s="22" t="s">
        <v>127</v>
      </c>
      <c r="H27" s="26"/>
      <c r="I27" s="24">
        <f>+SUM(I20:I24)</f>
        <v>1724</v>
      </c>
      <c r="K27" s="22" t="s">
        <v>127</v>
      </c>
    </row>
    <row r="28" spans="5:11" ht="12.75">
      <c r="E28" s="24"/>
      <c r="G28" s="24"/>
      <c r="H28" s="26"/>
      <c r="I28" s="24"/>
      <c r="K28" s="24"/>
    </row>
    <row r="29" spans="1:11" ht="12.75">
      <c r="A29" s="13" t="s">
        <v>6</v>
      </c>
      <c r="E29" s="24">
        <v>-7</v>
      </c>
      <c r="G29" s="22" t="s">
        <v>127</v>
      </c>
      <c r="H29" s="26"/>
      <c r="I29" s="24">
        <v>-13</v>
      </c>
      <c r="K29" s="22" t="s">
        <v>127</v>
      </c>
    </row>
    <row r="30" spans="5:11" ht="12.75">
      <c r="E30" s="25"/>
      <c r="G30" s="25"/>
      <c r="H30" s="26"/>
      <c r="I30" s="25"/>
      <c r="K30" s="25"/>
    </row>
    <row r="31" spans="5:11" ht="12.75">
      <c r="E31" s="24"/>
      <c r="G31" s="24"/>
      <c r="H31" s="26"/>
      <c r="I31" s="24"/>
      <c r="K31" s="24"/>
    </row>
    <row r="32" spans="1:11" ht="13.5" thickBot="1">
      <c r="A32" s="13" t="s">
        <v>130</v>
      </c>
      <c r="E32" s="19">
        <f>+SUM(E27:E29)</f>
        <v>355</v>
      </c>
      <c r="G32" s="27" t="s">
        <v>127</v>
      </c>
      <c r="H32" s="26"/>
      <c r="I32" s="19">
        <f>+SUM(I27:I29)</f>
        <v>1711</v>
      </c>
      <c r="K32" s="27" t="s">
        <v>127</v>
      </c>
    </row>
    <row r="33" ht="13.5" thickTop="1">
      <c r="H33" s="26"/>
    </row>
    <row r="34" spans="1:8" ht="12.75">
      <c r="A34" s="13" t="s">
        <v>131</v>
      </c>
      <c r="H34" s="26"/>
    </row>
    <row r="35" spans="1:11" ht="12.75">
      <c r="A35" s="13" t="s">
        <v>4</v>
      </c>
      <c r="B35" s="13" t="s">
        <v>20</v>
      </c>
      <c r="E35" s="54">
        <f>+Notes!F157</f>
        <v>0.3549957400511194</v>
      </c>
      <c r="G35" s="22" t="s">
        <v>127</v>
      </c>
      <c r="H35" s="26"/>
      <c r="I35" s="54">
        <f>+Notes!J157</f>
        <v>2.3953493414323894</v>
      </c>
      <c r="K35" s="22" t="s">
        <v>127</v>
      </c>
    </row>
    <row r="36" ht="12.75">
      <c r="H36" s="26"/>
    </row>
    <row r="37" spans="1:11" ht="12.75">
      <c r="A37" s="13" t="s">
        <v>5</v>
      </c>
      <c r="B37" s="13" t="s">
        <v>21</v>
      </c>
      <c r="E37" s="22" t="s">
        <v>127</v>
      </c>
      <c r="F37" s="28"/>
      <c r="G37" s="22" t="s">
        <v>127</v>
      </c>
      <c r="H37" s="28"/>
      <c r="I37" s="22" t="s">
        <v>127</v>
      </c>
      <c r="J37" s="28"/>
      <c r="K37" s="22" t="s">
        <v>127</v>
      </c>
    </row>
    <row r="39" spans="1:11" ht="12.75">
      <c r="A39" s="71" t="s">
        <v>203</v>
      </c>
      <c r="B39" s="71"/>
      <c r="C39" s="71"/>
      <c r="D39" s="71"/>
      <c r="E39" s="71"/>
      <c r="F39" s="71"/>
      <c r="G39" s="71"/>
      <c r="H39" s="71"/>
      <c r="I39" s="71"/>
      <c r="J39" s="71"/>
      <c r="K39" s="71"/>
    </row>
    <row r="40" spans="1:11" ht="12.75">
      <c r="A40" s="71"/>
      <c r="B40" s="71"/>
      <c r="C40" s="71"/>
      <c r="D40" s="71"/>
      <c r="E40" s="71"/>
      <c r="F40" s="71"/>
      <c r="G40" s="71"/>
      <c r="H40" s="71"/>
      <c r="I40" s="71"/>
      <c r="J40" s="71"/>
      <c r="K40" s="71"/>
    </row>
    <row r="41" spans="1:11" ht="12.75">
      <c r="A41" s="60"/>
      <c r="B41" s="60"/>
      <c r="C41" s="60"/>
      <c r="D41" s="60"/>
      <c r="E41" s="60"/>
      <c r="F41" s="60"/>
      <c r="G41" s="60"/>
      <c r="H41" s="60"/>
      <c r="I41" s="60"/>
      <c r="J41" s="60"/>
      <c r="K41" s="60"/>
    </row>
    <row r="43" spans="1:11" ht="12.75">
      <c r="A43" s="67" t="s">
        <v>222</v>
      </c>
      <c r="B43" s="67"/>
      <c r="C43" s="67"/>
      <c r="D43" s="67"/>
      <c r="E43" s="67"/>
      <c r="F43" s="67"/>
      <c r="G43" s="67"/>
      <c r="H43" s="67"/>
      <c r="I43" s="67"/>
      <c r="J43" s="67"/>
      <c r="K43" s="67"/>
    </row>
    <row r="44" spans="1:11" ht="12.75">
      <c r="A44" s="67" t="s">
        <v>135</v>
      </c>
      <c r="B44" s="67"/>
      <c r="C44" s="67"/>
      <c r="D44" s="67"/>
      <c r="E44" s="67"/>
      <c r="F44" s="67"/>
      <c r="G44" s="67"/>
      <c r="H44" s="67"/>
      <c r="I44" s="67"/>
      <c r="J44" s="67"/>
      <c r="K44" s="67"/>
    </row>
  </sheetData>
  <mergeCells count="11">
    <mergeCell ref="A43:K43"/>
    <mergeCell ref="A44:K44"/>
    <mergeCell ref="A4:K4"/>
    <mergeCell ref="E8:G8"/>
    <mergeCell ref="I8:K8"/>
    <mergeCell ref="A6:K6"/>
    <mergeCell ref="A39:K40"/>
    <mergeCell ref="A1:K1"/>
    <mergeCell ref="A2:K2"/>
    <mergeCell ref="A3:K3"/>
    <mergeCell ref="A5:K5"/>
  </mergeCells>
  <printOptions/>
  <pageMargins left="0.5" right="0" top="0.5"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D13" sqref="D13"/>
    </sheetView>
  </sheetViews>
  <sheetFormatPr defaultColWidth="9.33203125" defaultRowHeight="12.75"/>
  <cols>
    <col min="1" max="2" width="3.83203125" style="13" customWidth="1"/>
    <col min="3" max="3" width="50.83203125" style="13" customWidth="1"/>
    <col min="4" max="4" width="20.66015625" style="13" customWidth="1"/>
    <col min="5" max="5" width="2.33203125" style="13" customWidth="1"/>
    <col min="6" max="6" width="20.66015625" style="13" customWidth="1"/>
    <col min="7" max="16384" width="9.33203125" style="13" customWidth="1"/>
  </cols>
  <sheetData>
    <row r="1" spans="1:6" ht="19.5" customHeight="1">
      <c r="A1" s="64" t="str">
        <f>+'Income Statements'!A1:K1</f>
        <v>CWORKS SYSTEMS BERHAD</v>
      </c>
      <c r="B1" s="64"/>
      <c r="C1" s="64"/>
      <c r="D1" s="64"/>
      <c r="E1" s="64"/>
      <c r="F1" s="64"/>
    </row>
    <row r="2" spans="1:6" ht="9.75" customHeight="1">
      <c r="A2" s="65" t="str">
        <f>+'Income Statements'!A2:K2</f>
        <v>(Company No: 554979-T)</v>
      </c>
      <c r="B2" s="65"/>
      <c r="C2" s="65"/>
      <c r="D2" s="65"/>
      <c r="E2" s="65"/>
      <c r="F2" s="65"/>
    </row>
    <row r="3" spans="1:6" ht="9.75" customHeight="1">
      <c r="A3" s="65" t="s">
        <v>10</v>
      </c>
      <c r="B3" s="65"/>
      <c r="C3" s="65"/>
      <c r="D3" s="65"/>
      <c r="E3" s="65"/>
      <c r="F3" s="65"/>
    </row>
    <row r="4" spans="1:6" ht="19.5" customHeight="1">
      <c r="A4" s="68" t="str">
        <f>+'Income Statements'!A4:K4</f>
        <v>Quarterly report on results for the 3rd quarter ended 30.09.2005</v>
      </c>
      <c r="B4" s="68"/>
      <c r="C4" s="68"/>
      <c r="D4" s="68"/>
      <c r="E4" s="68"/>
      <c r="F4" s="68"/>
    </row>
    <row r="5" spans="1:6" ht="19.5" customHeight="1" thickBot="1">
      <c r="A5" s="72" t="s">
        <v>108</v>
      </c>
      <c r="B5" s="72"/>
      <c r="C5" s="72"/>
      <c r="D5" s="72"/>
      <c r="E5" s="72"/>
      <c r="F5" s="72"/>
    </row>
    <row r="6" spans="1:6" ht="20.25" customHeight="1">
      <c r="A6" s="70" t="s">
        <v>198</v>
      </c>
      <c r="B6" s="70"/>
      <c r="C6" s="70"/>
      <c r="D6" s="70"/>
      <c r="E6" s="70"/>
      <c r="F6" s="70"/>
    </row>
    <row r="7" spans="1:6" ht="15.75" customHeight="1">
      <c r="A7" s="8"/>
      <c r="B7" s="8"/>
      <c r="C7" s="8"/>
      <c r="D7" s="8"/>
      <c r="E7" s="8"/>
      <c r="F7" s="8"/>
    </row>
    <row r="8" spans="1:6" ht="35.25" customHeight="1">
      <c r="A8" s="17"/>
      <c r="B8" s="20"/>
      <c r="C8" s="20"/>
      <c r="D8" s="2" t="s">
        <v>7</v>
      </c>
      <c r="E8" s="2"/>
      <c r="F8" s="2" t="s">
        <v>9</v>
      </c>
    </row>
    <row r="9" spans="1:6" ht="15" customHeight="1">
      <c r="A9" s="17"/>
      <c r="B9" s="20"/>
      <c r="C9" s="20"/>
      <c r="D9" s="5" t="s">
        <v>201</v>
      </c>
      <c r="E9" s="5"/>
      <c r="F9" s="5" t="s">
        <v>136</v>
      </c>
    </row>
    <row r="10" spans="1:6" ht="15" customHeight="1">
      <c r="A10" s="17"/>
      <c r="B10" s="20"/>
      <c r="C10" s="20"/>
      <c r="D10" s="1" t="s">
        <v>18</v>
      </c>
      <c r="E10" s="1"/>
      <c r="F10" s="1" t="s">
        <v>18</v>
      </c>
    </row>
    <row r="11" spans="1:6" ht="15" customHeight="1">
      <c r="A11" s="17" t="s">
        <v>16</v>
      </c>
      <c r="B11" s="20" t="s">
        <v>26</v>
      </c>
      <c r="C11" s="20"/>
      <c r="D11" s="21">
        <v>175</v>
      </c>
      <c r="E11" s="29"/>
      <c r="F11" s="21">
        <v>110</v>
      </c>
    </row>
    <row r="12" spans="1:6" ht="15" customHeight="1">
      <c r="A12" s="17" t="s">
        <v>16</v>
      </c>
      <c r="B12" s="20" t="s">
        <v>27</v>
      </c>
      <c r="C12" s="20"/>
      <c r="D12" s="21">
        <v>930</v>
      </c>
      <c r="E12" s="29"/>
      <c r="F12" s="21">
        <v>447</v>
      </c>
    </row>
    <row r="13" spans="1:6" ht="15" customHeight="1">
      <c r="A13" s="17"/>
      <c r="B13" s="20"/>
      <c r="C13" s="20"/>
      <c r="D13" s="21"/>
      <c r="E13" s="29"/>
      <c r="F13" s="29"/>
    </row>
    <row r="14" spans="1:6" ht="15" customHeight="1">
      <c r="A14" s="17" t="s">
        <v>16</v>
      </c>
      <c r="B14" s="20" t="s">
        <v>28</v>
      </c>
      <c r="C14" s="20"/>
      <c r="D14" s="43"/>
      <c r="E14" s="29"/>
      <c r="F14" s="44"/>
    </row>
    <row r="15" spans="1:6" ht="15" customHeight="1">
      <c r="A15" s="17"/>
      <c r="B15" s="20"/>
      <c r="C15" s="3" t="s">
        <v>29</v>
      </c>
      <c r="D15" s="30">
        <v>2209</v>
      </c>
      <c r="E15" s="29"/>
      <c r="F15" s="30">
        <v>916</v>
      </c>
    </row>
    <row r="16" spans="1:6" ht="15" customHeight="1">
      <c r="A16" s="17"/>
      <c r="B16" s="20"/>
      <c r="C16" s="3" t="s">
        <v>126</v>
      </c>
      <c r="D16" s="30">
        <v>3</v>
      </c>
      <c r="E16" s="29"/>
      <c r="F16" s="30">
        <v>229</v>
      </c>
    </row>
    <row r="17" spans="1:6" ht="15" customHeight="1">
      <c r="A17" s="17"/>
      <c r="B17" s="20"/>
      <c r="C17" s="3" t="s">
        <v>192</v>
      </c>
      <c r="D17" s="30">
        <v>6000</v>
      </c>
      <c r="E17" s="29"/>
      <c r="F17" s="30">
        <v>0</v>
      </c>
    </row>
    <row r="18" spans="1:6" ht="15" customHeight="1">
      <c r="A18" s="17"/>
      <c r="B18" s="20"/>
      <c r="C18" s="3" t="s">
        <v>30</v>
      </c>
      <c r="D18" s="31">
        <v>3947</v>
      </c>
      <c r="E18" s="29"/>
      <c r="F18" s="31">
        <v>42</v>
      </c>
    </row>
    <row r="19" spans="1:6" ht="15" customHeight="1">
      <c r="A19" s="17"/>
      <c r="B19" s="20"/>
      <c r="C19" s="3"/>
      <c r="D19" s="32">
        <f>+SUM(D15:D18)</f>
        <v>12159</v>
      </c>
      <c r="E19" s="29"/>
      <c r="F19" s="32">
        <f>+SUM(F15:F18)</f>
        <v>1187</v>
      </c>
    </row>
    <row r="20" spans="1:6" ht="15" customHeight="1">
      <c r="A20" s="17" t="s">
        <v>16</v>
      </c>
      <c r="B20" s="20" t="s">
        <v>31</v>
      </c>
      <c r="C20" s="20"/>
      <c r="D20" s="46"/>
      <c r="E20" s="29"/>
      <c r="F20" s="45"/>
    </row>
    <row r="21" spans="1:6" ht="15" customHeight="1">
      <c r="A21" s="17"/>
      <c r="B21" s="20"/>
      <c r="C21" s="3" t="s">
        <v>204</v>
      </c>
      <c r="D21" s="30">
        <v>10</v>
      </c>
      <c r="E21" s="29"/>
      <c r="F21" s="30">
        <v>0</v>
      </c>
    </row>
    <row r="22" spans="1:6" ht="15" customHeight="1">
      <c r="A22" s="17"/>
      <c r="B22" s="20"/>
      <c r="C22" s="3" t="s">
        <v>32</v>
      </c>
      <c r="D22" s="30">
        <v>91</v>
      </c>
      <c r="E22" s="29"/>
      <c r="F22" s="30">
        <v>25</v>
      </c>
    </row>
    <row r="23" spans="1:6" ht="15" customHeight="1">
      <c r="A23" s="17"/>
      <c r="B23" s="20"/>
      <c r="C23" s="3" t="s">
        <v>154</v>
      </c>
      <c r="D23" s="30">
        <v>3</v>
      </c>
      <c r="E23" s="29"/>
      <c r="F23" s="30">
        <v>4</v>
      </c>
    </row>
    <row r="24" spans="1:6" ht="15" customHeight="1">
      <c r="A24" s="17"/>
      <c r="B24" s="20"/>
      <c r="C24" s="3" t="s">
        <v>193</v>
      </c>
      <c r="D24" s="31">
        <v>13</v>
      </c>
      <c r="E24" s="29"/>
      <c r="F24" s="31">
        <v>0</v>
      </c>
    </row>
    <row r="25" spans="1:6" ht="15" customHeight="1">
      <c r="A25" s="17"/>
      <c r="B25" s="20"/>
      <c r="C25" s="3" t="s">
        <v>16</v>
      </c>
      <c r="D25" s="32">
        <f>+SUM(D21:D24)</f>
        <v>117</v>
      </c>
      <c r="E25" s="29"/>
      <c r="F25" s="32">
        <f>+SUM(F21:F24)</f>
        <v>29</v>
      </c>
    </row>
    <row r="26" spans="1:6" ht="15" customHeight="1">
      <c r="A26" s="17"/>
      <c r="B26" s="20"/>
      <c r="C26" s="3"/>
      <c r="D26" s="21"/>
      <c r="E26" s="29"/>
      <c r="F26" s="29"/>
    </row>
    <row r="27" spans="1:6" ht="15" customHeight="1">
      <c r="A27" s="17" t="s">
        <v>16</v>
      </c>
      <c r="B27" s="20" t="s">
        <v>34</v>
      </c>
      <c r="C27" s="20"/>
      <c r="D27" s="21">
        <f>+D19-D25</f>
        <v>12042</v>
      </c>
      <c r="E27" s="29"/>
      <c r="F27" s="21">
        <f>+F19-F25</f>
        <v>1158</v>
      </c>
    </row>
    <row r="28" spans="1:6" ht="15" customHeight="1">
      <c r="A28" s="17"/>
      <c r="B28" s="20"/>
      <c r="C28" s="20"/>
      <c r="D28" s="21"/>
      <c r="E28" s="29"/>
      <c r="F28" s="29"/>
    </row>
    <row r="29" spans="1:6" ht="15" customHeight="1" thickBot="1">
      <c r="A29" s="17"/>
      <c r="B29" s="20"/>
      <c r="C29" s="20"/>
      <c r="D29" s="33">
        <f>SUM(D11:D12)+D27</f>
        <v>13147</v>
      </c>
      <c r="E29" s="29"/>
      <c r="F29" s="33">
        <f>SUM(F11:F12)+F27</f>
        <v>1715</v>
      </c>
    </row>
    <row r="30" spans="1:6" ht="15" customHeight="1" thickTop="1">
      <c r="A30" s="17"/>
      <c r="B30" s="20"/>
      <c r="C30" s="20"/>
      <c r="D30" s="21"/>
      <c r="E30" s="29"/>
      <c r="F30" s="29"/>
    </row>
    <row r="31" spans="1:6" ht="15" customHeight="1">
      <c r="A31" s="17" t="s">
        <v>16</v>
      </c>
      <c r="B31" s="20" t="s">
        <v>33</v>
      </c>
      <c r="C31" s="20"/>
      <c r="D31" s="21"/>
      <c r="E31" s="29"/>
      <c r="F31" s="29"/>
    </row>
    <row r="32" spans="1:6" ht="15" customHeight="1">
      <c r="A32" s="17"/>
      <c r="B32" s="20"/>
      <c r="C32" s="20" t="s">
        <v>11</v>
      </c>
      <c r="D32" s="21">
        <v>10000</v>
      </c>
      <c r="E32" s="29"/>
      <c r="F32" s="21">
        <v>220</v>
      </c>
    </row>
    <row r="33" spans="1:6" ht="15" customHeight="1">
      <c r="A33" s="17"/>
      <c r="B33" s="20" t="s">
        <v>12</v>
      </c>
      <c r="C33" s="20"/>
      <c r="D33" s="21" t="s">
        <v>16</v>
      </c>
      <c r="E33" s="29"/>
      <c r="F33" s="29" t="s">
        <v>16</v>
      </c>
    </row>
    <row r="34" spans="1:6" ht="15" customHeight="1">
      <c r="A34" s="17"/>
      <c r="B34" s="20"/>
      <c r="C34" s="3" t="s">
        <v>101</v>
      </c>
      <c r="D34" s="21">
        <v>2190</v>
      </c>
      <c r="E34" s="29"/>
      <c r="F34" s="21">
        <v>1495</v>
      </c>
    </row>
    <row r="35" spans="1:6" ht="15" customHeight="1">
      <c r="A35" s="17"/>
      <c r="B35" s="20"/>
      <c r="C35" s="3" t="s">
        <v>160</v>
      </c>
      <c r="D35" s="21">
        <v>957</v>
      </c>
      <c r="E35" s="29"/>
      <c r="F35" s="21">
        <v>0</v>
      </c>
    </row>
    <row r="36" spans="1:6" ht="15" customHeight="1">
      <c r="A36" s="17" t="s">
        <v>16</v>
      </c>
      <c r="B36" s="20" t="s">
        <v>16</v>
      </c>
      <c r="C36" s="20"/>
      <c r="D36" s="21" t="s">
        <v>16</v>
      </c>
      <c r="E36" s="29"/>
      <c r="F36" s="29" t="s">
        <v>16</v>
      </c>
    </row>
    <row r="37" spans="1:6" ht="15" customHeight="1" thickBot="1">
      <c r="A37" s="17"/>
      <c r="B37" s="20"/>
      <c r="C37" s="20"/>
      <c r="D37" s="33">
        <f>SUM(D31:D36)</f>
        <v>13147</v>
      </c>
      <c r="E37" s="29"/>
      <c r="F37" s="33">
        <f>SUM(F31:F36)</f>
        <v>1715</v>
      </c>
    </row>
    <row r="38" spans="1:7" ht="15" customHeight="1" thickTop="1">
      <c r="A38" s="17"/>
      <c r="B38" s="20"/>
      <c r="C38" s="20"/>
      <c r="D38" s="21"/>
      <c r="E38" s="29"/>
      <c r="F38" s="21"/>
      <c r="G38" s="26"/>
    </row>
    <row r="39" spans="1:6" ht="15" customHeight="1">
      <c r="A39" s="17"/>
      <c r="B39" s="20" t="s">
        <v>194</v>
      </c>
      <c r="C39" s="20"/>
      <c r="D39" s="34">
        <f>+(D37-D12)/100001200*100*1000</f>
        <v>12.216853397759227</v>
      </c>
      <c r="E39" s="34"/>
      <c r="F39" s="34">
        <f>+(F37-F12)/2200000*100*1000</f>
        <v>57.63636363636364</v>
      </c>
    </row>
    <row r="40" spans="4:5" ht="12.75">
      <c r="D40" s="35" t="s">
        <v>16</v>
      </c>
      <c r="E40" s="36"/>
    </row>
    <row r="41" spans="4:5" ht="12.75">
      <c r="D41" s="35"/>
      <c r="E41" s="36"/>
    </row>
    <row r="42" spans="2:5" ht="12.75">
      <c r="B42" s="37" t="s">
        <v>16</v>
      </c>
      <c r="E42" s="26"/>
    </row>
    <row r="43" ht="12.75">
      <c r="E43" s="26"/>
    </row>
    <row r="44" spans="1:11" ht="12.75">
      <c r="A44" s="67" t="s">
        <v>109</v>
      </c>
      <c r="B44" s="67"/>
      <c r="C44" s="67"/>
      <c r="D44" s="67"/>
      <c r="E44" s="67"/>
      <c r="F44" s="67"/>
      <c r="G44" s="6"/>
      <c r="H44" s="6"/>
      <c r="I44" s="6"/>
      <c r="J44" s="6"/>
      <c r="K44" s="6"/>
    </row>
    <row r="45" spans="1:11" ht="12.75">
      <c r="A45" s="67" t="s">
        <v>135</v>
      </c>
      <c r="B45" s="67"/>
      <c r="C45" s="67"/>
      <c r="D45" s="67"/>
      <c r="E45" s="67"/>
      <c r="F45" s="67"/>
      <c r="G45" s="6"/>
      <c r="H45" s="6"/>
      <c r="I45" s="6"/>
      <c r="J45" s="6"/>
      <c r="K45" s="6"/>
    </row>
  </sheetData>
  <mergeCells count="8">
    <mergeCell ref="A2:F2"/>
    <mergeCell ref="A1:F1"/>
    <mergeCell ref="A3:F3"/>
    <mergeCell ref="A4:F4"/>
    <mergeCell ref="A44:F44"/>
    <mergeCell ref="A45:F45"/>
    <mergeCell ref="A6:F6"/>
    <mergeCell ref="A5:F5"/>
  </mergeCells>
  <printOptions/>
  <pageMargins left="0.5" right="0" top="0.5"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34"/>
  <sheetViews>
    <sheetView workbookViewId="0" topLeftCell="A1">
      <selection activeCell="A5" sqref="A5:K5"/>
    </sheetView>
  </sheetViews>
  <sheetFormatPr defaultColWidth="9.33203125" defaultRowHeight="12.75"/>
  <cols>
    <col min="1" max="3" width="3.83203125" style="13" customWidth="1"/>
    <col min="4" max="4" width="22.33203125" style="13" customWidth="1"/>
    <col min="5" max="5" width="15.83203125" style="13" customWidth="1"/>
    <col min="6" max="6" width="1.83203125" style="13" customWidth="1"/>
    <col min="7" max="7" width="15.83203125" style="13" customWidth="1"/>
    <col min="8" max="8" width="1.83203125" style="13" customWidth="1"/>
    <col min="9" max="9" width="15.83203125" style="13" customWidth="1"/>
    <col min="10" max="10" width="1.83203125" style="13" customWidth="1"/>
    <col min="11" max="11" width="15.83203125" style="13" customWidth="1"/>
    <col min="12" max="16384" width="9.33203125" style="13" customWidth="1"/>
  </cols>
  <sheetData>
    <row r="1" spans="1:11" ht="19.5" customHeight="1">
      <c r="A1" s="64" t="str">
        <f>+'Income Statements'!A1:K1</f>
        <v>CWORKS SYSTEMS BERHAD</v>
      </c>
      <c r="B1" s="64"/>
      <c r="C1" s="64"/>
      <c r="D1" s="64"/>
      <c r="E1" s="64"/>
      <c r="F1" s="64"/>
      <c r="G1" s="64"/>
      <c r="H1" s="64"/>
      <c r="I1" s="64"/>
      <c r="J1" s="64"/>
      <c r="K1" s="64"/>
    </row>
    <row r="2" spans="1:11" ht="9.75" customHeight="1">
      <c r="A2" s="65" t="str">
        <f>+'Income Statements'!A2:K2</f>
        <v>(Company No: 554979-T)</v>
      </c>
      <c r="B2" s="65"/>
      <c r="C2" s="65"/>
      <c r="D2" s="65"/>
      <c r="E2" s="65"/>
      <c r="F2" s="65"/>
      <c r="G2" s="65"/>
      <c r="H2" s="65"/>
      <c r="I2" s="65"/>
      <c r="J2" s="65"/>
      <c r="K2" s="65"/>
    </row>
    <row r="3" spans="1:11" ht="9.75" customHeight="1">
      <c r="A3" s="65" t="s">
        <v>10</v>
      </c>
      <c r="B3" s="65"/>
      <c r="C3" s="65"/>
      <c r="D3" s="65"/>
      <c r="E3" s="65"/>
      <c r="F3" s="65"/>
      <c r="G3" s="65"/>
      <c r="H3" s="65"/>
      <c r="I3" s="65"/>
      <c r="J3" s="65"/>
      <c r="K3" s="65"/>
    </row>
    <row r="4" spans="1:11" ht="19.5" customHeight="1">
      <c r="A4" s="68" t="str">
        <f>+'Income Statements'!A4:K4</f>
        <v>Quarterly report on results for the 3rd quarter ended 30.09.2005</v>
      </c>
      <c r="B4" s="68"/>
      <c r="C4" s="68"/>
      <c r="D4" s="68"/>
      <c r="E4" s="68"/>
      <c r="F4" s="68"/>
      <c r="G4" s="68"/>
      <c r="H4" s="68"/>
      <c r="I4" s="68"/>
      <c r="J4" s="68"/>
      <c r="K4" s="68"/>
    </row>
    <row r="5" spans="1:11" ht="19.5" customHeight="1" thickBot="1">
      <c r="A5" s="66" t="s">
        <v>110</v>
      </c>
      <c r="B5" s="66"/>
      <c r="C5" s="66"/>
      <c r="D5" s="66"/>
      <c r="E5" s="66"/>
      <c r="F5" s="66"/>
      <c r="G5" s="66"/>
      <c r="H5" s="66"/>
      <c r="I5" s="66"/>
      <c r="J5" s="66"/>
      <c r="K5" s="66"/>
    </row>
    <row r="6" spans="1:11" ht="20.25" customHeight="1">
      <c r="A6" s="70" t="s">
        <v>198</v>
      </c>
      <c r="B6" s="70"/>
      <c r="C6" s="70"/>
      <c r="D6" s="70"/>
      <c r="E6" s="70"/>
      <c r="F6" s="70"/>
      <c r="G6" s="70"/>
      <c r="H6" s="70"/>
      <c r="I6" s="70"/>
      <c r="J6" s="70"/>
      <c r="K6" s="70"/>
    </row>
    <row r="7" spans="1:11" ht="20.25" customHeight="1">
      <c r="A7" s="7"/>
      <c r="B7" s="7"/>
      <c r="C7" s="7"/>
      <c r="D7" s="7"/>
      <c r="E7" s="7"/>
      <c r="F7" s="7"/>
      <c r="G7" s="7"/>
      <c r="H7" s="7"/>
      <c r="I7" s="7"/>
      <c r="J7" s="7"/>
      <c r="K7" s="7"/>
    </row>
    <row r="8" spans="1:11" ht="48" customHeight="1">
      <c r="A8" s="17"/>
      <c r="B8" s="17"/>
      <c r="C8" s="20"/>
      <c r="D8" s="20"/>
      <c r="E8" s="2" t="s">
        <v>11</v>
      </c>
      <c r="F8" s="2"/>
      <c r="G8" s="2" t="s">
        <v>164</v>
      </c>
      <c r="H8" s="2"/>
      <c r="I8" s="2" t="s">
        <v>102</v>
      </c>
      <c r="J8" s="2"/>
      <c r="K8" s="2" t="s">
        <v>35</v>
      </c>
    </row>
    <row r="9" spans="1:11" ht="15" customHeight="1">
      <c r="A9" s="17"/>
      <c r="B9" s="17"/>
      <c r="C9" s="20"/>
      <c r="D9" s="20"/>
      <c r="E9" s="1" t="s">
        <v>18</v>
      </c>
      <c r="F9" s="1"/>
      <c r="G9" s="1" t="s">
        <v>18</v>
      </c>
      <c r="H9" s="1"/>
      <c r="I9" s="1" t="s">
        <v>18</v>
      </c>
      <c r="J9" s="1"/>
      <c r="K9" s="1" t="s">
        <v>18</v>
      </c>
    </row>
    <row r="10" ht="12.75">
      <c r="A10" s="4" t="s">
        <v>205</v>
      </c>
    </row>
    <row r="12" spans="1:11" ht="12.75">
      <c r="A12" s="13" t="s">
        <v>137</v>
      </c>
      <c r="E12" s="24">
        <v>220</v>
      </c>
      <c r="G12" s="24">
        <v>0</v>
      </c>
      <c r="I12" s="24">
        <v>1495</v>
      </c>
      <c r="K12" s="24">
        <f>+SUM(E12:I12)</f>
        <v>1715</v>
      </c>
    </row>
    <row r="13" spans="5:11" ht="12.75">
      <c r="E13" s="24"/>
      <c r="G13" s="24"/>
      <c r="I13" s="24"/>
      <c r="K13" s="24"/>
    </row>
    <row r="14" spans="1:11" ht="12.75">
      <c r="A14" s="13" t="s">
        <v>138</v>
      </c>
      <c r="E14" s="24">
        <v>0</v>
      </c>
      <c r="G14" s="24">
        <v>0</v>
      </c>
      <c r="I14" s="24">
        <f>+'Income Statements'!I32</f>
        <v>1711</v>
      </c>
      <c r="K14" s="24">
        <f>+SUM(E14:I14)</f>
        <v>1711</v>
      </c>
    </row>
    <row r="15" spans="5:11" ht="12.75">
      <c r="E15" s="24"/>
      <c r="G15" s="24"/>
      <c r="I15" s="24"/>
      <c r="K15" s="24"/>
    </row>
    <row r="16" spans="1:11" ht="12.75">
      <c r="A16" s="13" t="s">
        <v>161</v>
      </c>
      <c r="E16" s="24"/>
      <c r="G16" s="24"/>
      <c r="I16" s="24"/>
      <c r="K16" s="24"/>
    </row>
    <row r="17" spans="1:11" ht="12.75">
      <c r="A17" s="50" t="s">
        <v>207</v>
      </c>
      <c r="E17" s="24">
        <v>1016</v>
      </c>
      <c r="G17" s="24">
        <v>0</v>
      </c>
      <c r="I17" s="24">
        <v>-1016</v>
      </c>
      <c r="K17" s="24">
        <f>+SUM(E17:I17)</f>
        <v>0</v>
      </c>
    </row>
    <row r="18" spans="1:11" ht="12.75">
      <c r="A18" s="50" t="s">
        <v>208</v>
      </c>
      <c r="E18" s="24">
        <v>2472</v>
      </c>
      <c r="G18" s="24">
        <v>0</v>
      </c>
      <c r="I18" s="24">
        <v>0</v>
      </c>
      <c r="K18" s="24">
        <f>+SUM(E18:I18)</f>
        <v>2472</v>
      </c>
    </row>
    <row r="19" spans="1:11" ht="12.75">
      <c r="A19" s="50" t="s">
        <v>209</v>
      </c>
      <c r="E19" s="24">
        <v>1292</v>
      </c>
      <c r="G19" s="24">
        <v>7364</v>
      </c>
      <c r="I19" s="24"/>
      <c r="K19" s="24">
        <f>+SUM(E19:I19)</f>
        <v>8656</v>
      </c>
    </row>
    <row r="20" spans="1:11" ht="12.75">
      <c r="A20" s="50" t="s">
        <v>210</v>
      </c>
      <c r="E20" s="24">
        <v>5000</v>
      </c>
      <c r="G20" s="24">
        <v>-5000</v>
      </c>
      <c r="I20" s="24">
        <v>0</v>
      </c>
      <c r="K20" s="24">
        <f>+SUM(E20:I20)</f>
        <v>0</v>
      </c>
    </row>
    <row r="21" spans="5:11" ht="12.75">
      <c r="E21" s="24"/>
      <c r="G21" s="24"/>
      <c r="I21" s="24"/>
      <c r="K21" s="24"/>
    </row>
    <row r="22" spans="1:11" ht="12.75">
      <c r="A22" s="13" t="s">
        <v>165</v>
      </c>
      <c r="E22" s="24" t="s">
        <v>16</v>
      </c>
      <c r="G22" s="24" t="s">
        <v>16</v>
      </c>
      <c r="I22" s="24" t="s">
        <v>16</v>
      </c>
      <c r="K22" s="24" t="s">
        <v>16</v>
      </c>
    </row>
    <row r="23" spans="1:11" ht="12.75">
      <c r="A23" s="50" t="s">
        <v>211</v>
      </c>
      <c r="E23" s="24">
        <v>0</v>
      </c>
      <c r="G23" s="24">
        <v>-1359</v>
      </c>
      <c r="I23" s="24">
        <v>0</v>
      </c>
      <c r="K23" s="24">
        <f>+SUM(E23:I23)</f>
        <v>-1359</v>
      </c>
    </row>
    <row r="24" spans="1:11" ht="12.75">
      <c r="A24" s="50" t="s">
        <v>170</v>
      </c>
      <c r="E24" s="24">
        <v>0</v>
      </c>
      <c r="G24" s="24">
        <v>-48</v>
      </c>
      <c r="I24" s="24">
        <v>0</v>
      </c>
      <c r="K24" s="24">
        <f>+SUM(E24:I24)</f>
        <v>-48</v>
      </c>
    </row>
    <row r="25" spans="5:11" ht="12.75">
      <c r="E25" s="25"/>
      <c r="G25" s="25"/>
      <c r="H25" s="26"/>
      <c r="I25" s="25"/>
      <c r="K25" s="25"/>
    </row>
    <row r="26" spans="5:11" ht="12.75">
      <c r="E26" s="24"/>
      <c r="G26" s="24"/>
      <c r="H26" s="26"/>
      <c r="I26" s="24"/>
      <c r="K26" s="24"/>
    </row>
    <row r="27" spans="1:11" ht="13.5" thickBot="1">
      <c r="A27" s="13" t="s">
        <v>206</v>
      </c>
      <c r="E27" s="19">
        <f>+SUM(E12:E24)</f>
        <v>10000</v>
      </c>
      <c r="G27" s="19">
        <f>+SUM(G12:G24)</f>
        <v>957</v>
      </c>
      <c r="H27" s="26"/>
      <c r="I27" s="19">
        <f>+SUM(I12:I24)</f>
        <v>2190</v>
      </c>
      <c r="K27" s="19">
        <f>+SUM(K12:K24)</f>
        <v>13147</v>
      </c>
    </row>
    <row r="28" ht="13.5" thickTop="1"/>
    <row r="29" spans="1:11" ht="12.75">
      <c r="A29" s="71" t="s">
        <v>203</v>
      </c>
      <c r="B29" s="74"/>
      <c r="C29" s="74"/>
      <c r="D29" s="74"/>
      <c r="E29" s="74"/>
      <c r="F29" s="74"/>
      <c r="G29" s="74"/>
      <c r="H29" s="74"/>
      <c r="I29" s="74"/>
      <c r="J29" s="74"/>
      <c r="K29" s="74"/>
    </row>
    <row r="30" spans="1:11" ht="12.75">
      <c r="A30" s="74"/>
      <c r="B30" s="74"/>
      <c r="C30" s="74"/>
      <c r="D30" s="74"/>
      <c r="E30" s="74"/>
      <c r="F30" s="74"/>
      <c r="G30" s="74"/>
      <c r="H30" s="74"/>
      <c r="I30" s="74"/>
      <c r="J30" s="74"/>
      <c r="K30" s="74"/>
    </row>
    <row r="31" ht="12.75">
      <c r="A31" s="13" t="s">
        <v>16</v>
      </c>
    </row>
    <row r="33" spans="1:11" ht="12.75">
      <c r="A33" s="67" t="s">
        <v>111</v>
      </c>
      <c r="B33" s="67"/>
      <c r="C33" s="67"/>
      <c r="D33" s="67"/>
      <c r="E33" s="67"/>
      <c r="F33" s="67"/>
      <c r="G33" s="73"/>
      <c r="H33" s="73"/>
      <c r="I33" s="73"/>
      <c r="J33" s="73"/>
      <c r="K33" s="73"/>
    </row>
    <row r="34" spans="1:11" ht="12.75">
      <c r="A34" s="67" t="s">
        <v>135</v>
      </c>
      <c r="B34" s="67"/>
      <c r="C34" s="67"/>
      <c r="D34" s="67"/>
      <c r="E34" s="67"/>
      <c r="F34" s="67"/>
      <c r="G34" s="73"/>
      <c r="H34" s="73"/>
      <c r="I34" s="73"/>
      <c r="J34" s="73"/>
      <c r="K34" s="73"/>
    </row>
  </sheetData>
  <mergeCells count="9">
    <mergeCell ref="A1:K1"/>
    <mergeCell ref="A2:K2"/>
    <mergeCell ref="A3:K3"/>
    <mergeCell ref="A4:K4"/>
    <mergeCell ref="A33:K33"/>
    <mergeCell ref="A34:K34"/>
    <mergeCell ref="A5:K5"/>
    <mergeCell ref="A6:K6"/>
    <mergeCell ref="A29:K3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48"/>
  <sheetViews>
    <sheetView workbookViewId="0" topLeftCell="A1">
      <selection activeCell="A5" sqref="A5:F5"/>
    </sheetView>
  </sheetViews>
  <sheetFormatPr defaultColWidth="9.33203125" defaultRowHeight="12.75"/>
  <cols>
    <col min="1" max="2" width="3.83203125" style="13" customWidth="1"/>
    <col min="3" max="3" width="50.83203125" style="13" customWidth="1"/>
    <col min="4" max="4" width="10.33203125" style="13" customWidth="1"/>
    <col min="5" max="6" width="15.66015625" style="13" customWidth="1"/>
    <col min="7" max="16384" width="9.33203125" style="13" customWidth="1"/>
  </cols>
  <sheetData>
    <row r="1" spans="1:6" ht="19.5" customHeight="1">
      <c r="A1" s="64" t="str">
        <f>+'Income Statements'!A1:K1</f>
        <v>CWORKS SYSTEMS BERHAD</v>
      </c>
      <c r="B1" s="64"/>
      <c r="C1" s="64"/>
      <c r="D1" s="64"/>
      <c r="E1" s="64"/>
      <c r="F1" s="64"/>
    </row>
    <row r="2" spans="1:6" ht="9.75" customHeight="1">
      <c r="A2" s="65" t="str">
        <f>+'Income Statements'!A2:K2</f>
        <v>(Company No: 554979-T)</v>
      </c>
      <c r="B2" s="65"/>
      <c r="C2" s="65"/>
      <c r="D2" s="65"/>
      <c r="E2" s="65"/>
      <c r="F2" s="65"/>
    </row>
    <row r="3" spans="1:6" ht="9.75" customHeight="1">
      <c r="A3" s="65" t="s">
        <v>10</v>
      </c>
      <c r="B3" s="65"/>
      <c r="C3" s="65"/>
      <c r="D3" s="65"/>
      <c r="E3" s="65"/>
      <c r="F3" s="65"/>
    </row>
    <row r="4" spans="1:6" ht="19.5" customHeight="1">
      <c r="A4" s="68" t="str">
        <f>+'Income Statements'!A4:K4</f>
        <v>Quarterly report on results for the 3rd quarter ended 30.09.2005</v>
      </c>
      <c r="B4" s="68"/>
      <c r="C4" s="68"/>
      <c r="D4" s="68"/>
      <c r="E4" s="68"/>
      <c r="F4" s="68"/>
    </row>
    <row r="5" spans="1:6" ht="19.5" customHeight="1" thickBot="1">
      <c r="A5" s="72" t="s">
        <v>112</v>
      </c>
      <c r="B5" s="72"/>
      <c r="C5" s="72"/>
      <c r="D5" s="72"/>
      <c r="E5" s="72"/>
      <c r="F5" s="72"/>
    </row>
    <row r="6" spans="1:6" ht="20.25" customHeight="1">
      <c r="A6" s="70" t="s">
        <v>198</v>
      </c>
      <c r="B6" s="70"/>
      <c r="C6" s="70"/>
      <c r="D6" s="70"/>
      <c r="E6" s="70"/>
      <c r="F6" s="70"/>
    </row>
    <row r="7" spans="1:6" ht="15.75" customHeight="1">
      <c r="A7" s="8"/>
      <c r="B7" s="8"/>
      <c r="C7" s="8"/>
      <c r="D7" s="8"/>
      <c r="E7" s="8"/>
      <c r="F7" s="8"/>
    </row>
    <row r="8" spans="1:6" ht="35.25" customHeight="1">
      <c r="A8" s="17"/>
      <c r="B8" s="20"/>
      <c r="C8" s="20"/>
      <c r="D8" s="2"/>
      <c r="E8" s="2" t="s">
        <v>212</v>
      </c>
      <c r="F8" s="2" t="s">
        <v>213</v>
      </c>
    </row>
    <row r="9" spans="1:6" ht="15" customHeight="1">
      <c r="A9" s="17"/>
      <c r="B9" s="20"/>
      <c r="C9" s="20"/>
      <c r="D9" s="1"/>
      <c r="E9" s="1" t="s">
        <v>18</v>
      </c>
      <c r="F9" s="1" t="s">
        <v>18</v>
      </c>
    </row>
    <row r="10" spans="1:6" ht="15" customHeight="1">
      <c r="A10" s="9" t="s">
        <v>36</v>
      </c>
      <c r="B10" s="20"/>
      <c r="C10" s="20"/>
      <c r="D10" s="1"/>
      <c r="E10" s="1"/>
      <c r="F10" s="1"/>
    </row>
    <row r="11" spans="1:6" ht="15" customHeight="1">
      <c r="A11" s="38" t="s">
        <v>129</v>
      </c>
      <c r="B11" s="20"/>
      <c r="C11" s="20"/>
      <c r="D11" s="1"/>
      <c r="E11" s="10">
        <f>+'Income Statements'!I27</f>
        <v>1724</v>
      </c>
      <c r="F11" s="22" t="str">
        <f>+'Income Statements'!G27</f>
        <v>N/A</v>
      </c>
    </row>
    <row r="12" spans="1:6" ht="15" customHeight="1">
      <c r="A12" s="38"/>
      <c r="B12" s="20"/>
      <c r="C12" s="20"/>
      <c r="D12" s="1"/>
      <c r="E12" s="10"/>
      <c r="F12" s="10"/>
    </row>
    <row r="13" spans="1:6" ht="15" customHeight="1">
      <c r="A13" s="38" t="s">
        <v>37</v>
      </c>
      <c r="B13" s="20"/>
      <c r="C13" s="20"/>
      <c r="D13" s="1"/>
      <c r="E13" s="10"/>
      <c r="F13" s="10"/>
    </row>
    <row r="14" spans="1:6" ht="15" customHeight="1">
      <c r="A14" s="38"/>
      <c r="B14" s="20" t="s">
        <v>166</v>
      </c>
      <c r="C14" s="20"/>
      <c r="D14" s="1"/>
      <c r="E14" s="10">
        <v>-65</v>
      </c>
      <c r="F14" s="10" t="s">
        <v>127</v>
      </c>
    </row>
    <row r="15" spans="1:6" ht="15" customHeight="1">
      <c r="A15" s="38"/>
      <c r="B15" s="20" t="s">
        <v>38</v>
      </c>
      <c r="C15" s="20"/>
      <c r="D15" s="1"/>
      <c r="E15" s="10">
        <v>80</v>
      </c>
      <c r="F15" s="10" t="s">
        <v>127</v>
      </c>
    </row>
    <row r="16" spans="1:6" ht="15" customHeight="1">
      <c r="A16" s="38"/>
      <c r="B16" s="20" t="s">
        <v>39</v>
      </c>
      <c r="C16" s="20"/>
      <c r="D16" s="1"/>
      <c r="E16" s="48">
        <v>26</v>
      </c>
      <c r="F16" s="48" t="s">
        <v>127</v>
      </c>
    </row>
    <row r="17" spans="1:6" ht="15" customHeight="1">
      <c r="A17" s="38" t="s">
        <v>120</v>
      </c>
      <c r="B17" s="20"/>
      <c r="C17" s="20"/>
      <c r="D17" s="1"/>
      <c r="E17" s="10">
        <f>+SUM(E11:E16)</f>
        <v>1765</v>
      </c>
      <c r="F17" s="10" t="s">
        <v>127</v>
      </c>
    </row>
    <row r="18" spans="1:6" ht="15" customHeight="1">
      <c r="A18" s="38" t="s">
        <v>40</v>
      </c>
      <c r="B18" s="20"/>
      <c r="C18" s="20"/>
      <c r="D18" s="1"/>
      <c r="E18" s="10"/>
      <c r="F18" s="10"/>
    </row>
    <row r="19" spans="1:6" ht="15" customHeight="1">
      <c r="A19" s="38"/>
      <c r="B19" s="20" t="s">
        <v>41</v>
      </c>
      <c r="C19" s="20"/>
      <c r="D19" s="1"/>
      <c r="E19" s="10">
        <f>+'Balance Sheet'!F15+'Balance Sheet'!F16-'Balance Sheet'!D15-'Balance Sheet'!D16</f>
        <v>-1067</v>
      </c>
      <c r="F19" s="10" t="s">
        <v>127</v>
      </c>
    </row>
    <row r="20" spans="1:6" ht="15" customHeight="1">
      <c r="A20" s="38"/>
      <c r="B20" s="20" t="s">
        <v>42</v>
      </c>
      <c r="C20" s="20"/>
      <c r="D20" s="1"/>
      <c r="E20" s="10">
        <f>+'Balance Sheet'!D21+'Balance Sheet'!D22+'Balance Sheet'!D23-'Balance Sheet'!F21-'Balance Sheet'!F22-'Balance Sheet'!F23</f>
        <v>75</v>
      </c>
      <c r="F20" s="10" t="s">
        <v>127</v>
      </c>
    </row>
    <row r="21" spans="1:6" ht="15" customHeight="1">
      <c r="A21" s="13" t="s">
        <v>139</v>
      </c>
      <c r="B21" s="20"/>
      <c r="C21" s="20"/>
      <c r="D21" s="1"/>
      <c r="E21" s="47">
        <f>+SUM(E17:E20)</f>
        <v>773</v>
      </c>
      <c r="F21" s="47" t="s">
        <v>127</v>
      </c>
    </row>
    <row r="22" spans="2:6" ht="15" customHeight="1">
      <c r="B22" s="20" t="s">
        <v>167</v>
      </c>
      <c r="C22" s="20"/>
      <c r="D22" s="1"/>
      <c r="E22" s="10">
        <f>-E14</f>
        <v>65</v>
      </c>
      <c r="F22" s="10"/>
    </row>
    <row r="23" spans="1:6" ht="15" customHeight="1">
      <c r="A23" s="9"/>
      <c r="B23" s="20" t="s">
        <v>140</v>
      </c>
      <c r="C23" s="20"/>
      <c r="D23" s="1"/>
      <c r="E23" s="10">
        <f>+'Balance Sheet'!F12-'Balance Sheet'!D12-'Cash Flow Statement'!E15</f>
        <v>-563</v>
      </c>
      <c r="F23" s="10" t="s">
        <v>127</v>
      </c>
    </row>
    <row r="24" spans="1:6" ht="15" customHeight="1">
      <c r="A24" s="9" t="s">
        <v>103</v>
      </c>
      <c r="B24" s="20"/>
      <c r="C24" s="20"/>
      <c r="D24" s="1"/>
      <c r="E24" s="11">
        <f>+SUM(E21:E23)</f>
        <v>275</v>
      </c>
      <c r="F24" s="11" t="s">
        <v>127</v>
      </c>
    </row>
    <row r="25" spans="1:6" ht="15" customHeight="1">
      <c r="A25" s="38"/>
      <c r="B25" s="20"/>
      <c r="C25" s="20"/>
      <c r="D25" s="1"/>
      <c r="E25" s="10"/>
      <c r="F25" s="10"/>
    </row>
    <row r="26" spans="1:6" ht="15" customHeight="1">
      <c r="A26" s="9" t="s">
        <v>43</v>
      </c>
      <c r="B26" s="20"/>
      <c r="C26" s="20"/>
      <c r="D26" s="1"/>
      <c r="E26" s="10"/>
      <c r="F26" s="10"/>
    </row>
    <row r="27" spans="1:6" ht="15" customHeight="1">
      <c r="A27" s="38"/>
      <c r="B27" s="20" t="s">
        <v>44</v>
      </c>
      <c r="C27" s="20"/>
      <c r="D27" s="1"/>
      <c r="E27" s="10">
        <f>+'Balance Sheet'!F11-'Balance Sheet'!D11-'Cash Flow Statement'!E16</f>
        <v>-91</v>
      </c>
      <c r="F27" s="10" t="s">
        <v>127</v>
      </c>
    </row>
    <row r="28" spans="1:6" ht="15" customHeight="1">
      <c r="A28" s="9" t="s">
        <v>45</v>
      </c>
      <c r="B28" s="20"/>
      <c r="C28" s="20"/>
      <c r="D28" s="1"/>
      <c r="E28" s="11">
        <f>+SUM(E27:E27)</f>
        <v>-91</v>
      </c>
      <c r="F28" s="11" t="s">
        <v>127</v>
      </c>
    </row>
    <row r="29" spans="1:6" ht="15" customHeight="1">
      <c r="A29" s="17"/>
      <c r="B29" s="20"/>
      <c r="C29" s="20"/>
      <c r="D29" s="1"/>
      <c r="E29" s="10"/>
      <c r="F29" s="10"/>
    </row>
    <row r="30" spans="1:6" ht="15" customHeight="1">
      <c r="A30" s="9" t="s">
        <v>168</v>
      </c>
      <c r="B30" s="20"/>
      <c r="C30" s="20"/>
      <c r="D30" s="1"/>
      <c r="E30" s="10"/>
      <c r="F30" s="10"/>
    </row>
    <row r="31" spans="1:5" ht="15" customHeight="1">
      <c r="A31" s="9"/>
      <c r="B31" s="20" t="s">
        <v>169</v>
      </c>
      <c r="C31" s="20"/>
      <c r="D31" s="1"/>
      <c r="E31" s="10"/>
    </row>
    <row r="32" spans="1:6" ht="15" customHeight="1">
      <c r="A32" s="9"/>
      <c r="B32" s="50" t="s">
        <v>162</v>
      </c>
      <c r="C32" s="20"/>
      <c r="D32" s="1"/>
      <c r="E32" s="10">
        <f>+'Statement of Changes in Equity'!K18</f>
        <v>2472</v>
      </c>
      <c r="F32" s="10" t="s">
        <v>127</v>
      </c>
    </row>
    <row r="33" spans="1:6" ht="15" customHeight="1">
      <c r="A33" s="9"/>
      <c r="B33" s="50" t="s">
        <v>163</v>
      </c>
      <c r="C33" s="20"/>
      <c r="D33" s="1"/>
      <c r="E33" s="10">
        <f>+'Statement of Changes in Equity'!K19</f>
        <v>8656</v>
      </c>
      <c r="F33" s="10" t="s">
        <v>127</v>
      </c>
    </row>
    <row r="34" spans="1:6" ht="15" customHeight="1">
      <c r="A34" s="9"/>
      <c r="B34" s="20" t="s">
        <v>165</v>
      </c>
      <c r="C34" s="20"/>
      <c r="D34" s="1"/>
      <c r="E34" s="10">
        <f>+'Statement of Changes in Equity'!G23+'Statement of Changes in Equity'!G24</f>
        <v>-1407</v>
      </c>
      <c r="F34" s="10" t="s">
        <v>127</v>
      </c>
    </row>
    <row r="35" spans="1:6" ht="15" customHeight="1">
      <c r="A35" s="9" t="s">
        <v>171</v>
      </c>
      <c r="B35" s="20"/>
      <c r="C35" s="20"/>
      <c r="D35" s="1"/>
      <c r="E35" s="11">
        <f>+SUM(E32:E34)</f>
        <v>9721</v>
      </c>
      <c r="F35" s="11" t="s">
        <v>127</v>
      </c>
    </row>
    <row r="36" spans="1:6" ht="15" customHeight="1">
      <c r="A36" s="17"/>
      <c r="B36" s="20"/>
      <c r="C36" s="20"/>
      <c r="D36" s="1"/>
      <c r="E36" s="10"/>
      <c r="F36" s="10"/>
    </row>
    <row r="37" spans="1:6" ht="15" customHeight="1">
      <c r="A37" s="9" t="s">
        <v>121</v>
      </c>
      <c r="B37" s="20"/>
      <c r="C37" s="20"/>
      <c r="D37" s="1"/>
      <c r="E37" s="15">
        <f>+E24+E28+E35</f>
        <v>9905</v>
      </c>
      <c r="F37" s="10" t="s">
        <v>127</v>
      </c>
    </row>
    <row r="38" spans="1:6" ht="15" customHeight="1">
      <c r="A38" s="38"/>
      <c r="B38" s="20"/>
      <c r="C38" s="20"/>
      <c r="D38" s="1"/>
      <c r="E38" s="1"/>
      <c r="F38" s="39"/>
    </row>
    <row r="39" spans="1:6" ht="15" customHeight="1">
      <c r="A39" s="9" t="s">
        <v>46</v>
      </c>
      <c r="B39" s="20"/>
      <c r="C39" s="20"/>
      <c r="D39" s="1"/>
      <c r="E39" s="10">
        <f>+'Balance Sheet'!F18</f>
        <v>42</v>
      </c>
      <c r="F39" s="10" t="s">
        <v>127</v>
      </c>
    </row>
    <row r="40" spans="1:6" ht="15" customHeight="1">
      <c r="A40" s="9"/>
      <c r="B40" s="20"/>
      <c r="C40" s="20"/>
      <c r="D40" s="1"/>
      <c r="E40" s="17"/>
      <c r="F40" s="10"/>
    </row>
    <row r="41" spans="1:6" ht="15" customHeight="1" thickBot="1">
      <c r="A41" s="9" t="s">
        <v>47</v>
      </c>
      <c r="B41" s="20"/>
      <c r="C41" s="20"/>
      <c r="D41" s="1" t="s">
        <v>99</v>
      </c>
      <c r="E41" s="18">
        <f>+SUM(E37:E39)</f>
        <v>9947</v>
      </c>
      <c r="F41" s="40" t="s">
        <v>127</v>
      </c>
    </row>
    <row r="42" spans="1:6" ht="15" customHeight="1" thickTop="1">
      <c r="A42" s="38"/>
      <c r="B42" s="20"/>
      <c r="C42" s="20"/>
      <c r="D42" s="1"/>
      <c r="E42" s="1"/>
      <c r="F42" s="1"/>
    </row>
    <row r="43" spans="1:6" ht="15" customHeight="1">
      <c r="A43" s="71" t="s">
        <v>203</v>
      </c>
      <c r="B43" s="74"/>
      <c r="C43" s="74"/>
      <c r="D43" s="74"/>
      <c r="E43" s="74"/>
      <c r="F43" s="74"/>
    </row>
    <row r="44" spans="1:6" ht="15" customHeight="1">
      <c r="A44" s="74"/>
      <c r="B44" s="74"/>
      <c r="C44" s="74"/>
      <c r="D44" s="74"/>
      <c r="E44" s="74"/>
      <c r="F44" s="74"/>
    </row>
    <row r="45" spans="1:6" ht="15" customHeight="1">
      <c r="A45" s="49"/>
      <c r="B45" s="49"/>
      <c r="C45" s="49"/>
      <c r="D45" s="49"/>
      <c r="E45" s="49"/>
      <c r="F45" s="49"/>
    </row>
    <row r="46" spans="1:11" ht="12.75">
      <c r="A46" s="67" t="s">
        <v>119</v>
      </c>
      <c r="B46" s="67"/>
      <c r="C46" s="67"/>
      <c r="D46" s="67"/>
      <c r="E46" s="67"/>
      <c r="F46" s="67"/>
      <c r="G46" s="41"/>
      <c r="H46" s="6"/>
      <c r="I46" s="6"/>
      <c r="J46" s="6"/>
      <c r="K46" s="6"/>
    </row>
    <row r="47" spans="1:11" ht="12.75">
      <c r="A47" s="67" t="s">
        <v>135</v>
      </c>
      <c r="B47" s="67"/>
      <c r="C47" s="67"/>
      <c r="D47" s="67"/>
      <c r="E47" s="67"/>
      <c r="F47" s="67"/>
      <c r="G47" s="41"/>
      <c r="H47" s="6"/>
      <c r="I47" s="6"/>
      <c r="J47" s="6"/>
      <c r="K47" s="6"/>
    </row>
    <row r="48" spans="1:11" ht="12.75">
      <c r="A48" s="6"/>
      <c r="B48" s="6"/>
      <c r="C48" s="6"/>
      <c r="D48" s="6"/>
      <c r="E48" s="6"/>
      <c r="F48" s="6"/>
      <c r="G48" s="41"/>
      <c r="H48" s="6"/>
      <c r="I48" s="6"/>
      <c r="J48" s="6"/>
      <c r="K48" s="6"/>
    </row>
  </sheetData>
  <mergeCells count="9">
    <mergeCell ref="A1:F1"/>
    <mergeCell ref="A2:F2"/>
    <mergeCell ref="A3:F3"/>
    <mergeCell ref="A4:F4"/>
    <mergeCell ref="A5:F5"/>
    <mergeCell ref="A6:F6"/>
    <mergeCell ref="A46:F46"/>
    <mergeCell ref="A47:F47"/>
    <mergeCell ref="A43:F44"/>
  </mergeCells>
  <printOptions/>
  <pageMargins left="0.75" right="0.75" top="1" bottom="1" header="0.5" footer="0.5"/>
  <pageSetup horizontalDpi="600" verticalDpi="600" orientation="portrait" r:id="rId1"/>
  <rowBreaks count="1" manualBreakCount="1">
    <brk id="36" max="5" man="1"/>
  </rowBreaks>
</worksheet>
</file>

<file path=xl/worksheets/sheet5.xml><?xml version="1.0" encoding="utf-8"?>
<worksheet xmlns="http://schemas.openxmlformats.org/spreadsheetml/2006/main" xmlns:r="http://schemas.openxmlformats.org/officeDocument/2006/relationships">
  <dimension ref="A1:T204"/>
  <sheetViews>
    <sheetView tabSelected="1" workbookViewId="0" topLeftCell="A152">
      <selection activeCell="E172" sqref="E172"/>
    </sheetView>
  </sheetViews>
  <sheetFormatPr defaultColWidth="9.33203125" defaultRowHeight="12.75"/>
  <cols>
    <col min="1" max="1" width="5.33203125" style="13" customWidth="1"/>
    <col min="2" max="3" width="4.66015625" style="13" customWidth="1"/>
    <col min="4" max="4" width="14.16015625" style="13" customWidth="1"/>
    <col min="5" max="5" width="9.16015625" style="13" customWidth="1"/>
    <col min="6" max="6" width="15.16015625" style="13" customWidth="1"/>
    <col min="7" max="7" width="2.33203125" style="13" customWidth="1"/>
    <col min="8" max="8" width="17.33203125" style="13" customWidth="1"/>
    <col min="9" max="9" width="2.33203125" style="13" customWidth="1"/>
    <col min="10" max="10" width="15.16015625" style="13" customWidth="1"/>
    <col min="11" max="11" width="2.33203125" style="13" customWidth="1"/>
    <col min="12" max="12" width="17.33203125" style="13" customWidth="1"/>
    <col min="13" max="16384" width="9.33203125" style="13" customWidth="1"/>
  </cols>
  <sheetData>
    <row r="1" spans="1:12" ht="23.25">
      <c r="A1" s="78" t="str">
        <f>+'Income Statements'!A1:K1</f>
        <v>CWORKS SYSTEMS BERHAD</v>
      </c>
      <c r="B1" s="78"/>
      <c r="C1" s="78"/>
      <c r="D1" s="78"/>
      <c r="E1" s="78"/>
      <c r="F1" s="79"/>
      <c r="G1" s="79"/>
      <c r="H1" s="79"/>
      <c r="I1" s="79"/>
      <c r="J1" s="79"/>
      <c r="K1" s="79"/>
      <c r="L1" s="79"/>
    </row>
    <row r="2" spans="1:12" ht="12.75">
      <c r="A2" s="80" t="str">
        <f>+'Income Statements'!A2:K2</f>
        <v>(Company No: 554979-T)</v>
      </c>
      <c r="B2" s="80"/>
      <c r="C2" s="80"/>
      <c r="D2" s="80"/>
      <c r="E2" s="80"/>
      <c r="F2" s="79"/>
      <c r="G2" s="79"/>
      <c r="H2" s="79"/>
      <c r="I2" s="79"/>
      <c r="J2" s="79"/>
      <c r="K2" s="79"/>
      <c r="L2" s="79"/>
    </row>
    <row r="3" spans="1:12" ht="12.75">
      <c r="A3" s="80" t="s">
        <v>10</v>
      </c>
      <c r="B3" s="80"/>
      <c r="C3" s="80"/>
      <c r="D3" s="80"/>
      <c r="E3" s="80"/>
      <c r="F3" s="79"/>
      <c r="G3" s="79"/>
      <c r="H3" s="79"/>
      <c r="I3" s="79"/>
      <c r="J3" s="79"/>
      <c r="K3" s="79"/>
      <c r="L3" s="79"/>
    </row>
    <row r="4" spans="1:12" ht="15.75">
      <c r="A4" s="81" t="str">
        <f>+'Income Statements'!A4:K4</f>
        <v>Quarterly report on results for the 3rd quarter ended 30.09.2005</v>
      </c>
      <c r="B4" s="81"/>
      <c r="C4" s="81"/>
      <c r="D4" s="81"/>
      <c r="E4" s="81"/>
      <c r="F4" s="79"/>
      <c r="G4" s="79"/>
      <c r="H4" s="79"/>
      <c r="I4" s="79"/>
      <c r="J4" s="79"/>
      <c r="K4" s="79"/>
      <c r="L4" s="79"/>
    </row>
    <row r="5" spans="1:12" ht="15.75">
      <c r="A5" s="82" t="s">
        <v>13</v>
      </c>
      <c r="B5" s="82"/>
      <c r="C5" s="82"/>
      <c r="D5" s="82"/>
      <c r="E5" s="82"/>
      <c r="F5" s="83"/>
      <c r="G5" s="83"/>
      <c r="H5" s="83"/>
      <c r="I5" s="83"/>
      <c r="J5" s="83"/>
      <c r="K5" s="83"/>
      <c r="L5" s="83"/>
    </row>
    <row r="7" spans="1:2" ht="12.75">
      <c r="A7" s="12" t="s">
        <v>48</v>
      </c>
      <c r="B7" s="4" t="s">
        <v>141</v>
      </c>
    </row>
    <row r="8" ht="12.75">
      <c r="A8" s="14"/>
    </row>
    <row r="9" spans="1:2" ht="12.75">
      <c r="A9" s="12" t="s">
        <v>49</v>
      </c>
      <c r="B9" s="4" t="s">
        <v>50</v>
      </c>
    </row>
    <row r="10" spans="1:12" ht="12.75">
      <c r="A10" s="14"/>
      <c r="B10" s="75" t="s">
        <v>142</v>
      </c>
      <c r="C10" s="75"/>
      <c r="D10" s="75"/>
      <c r="E10" s="75"/>
      <c r="F10" s="75"/>
      <c r="G10" s="75"/>
      <c r="H10" s="75"/>
      <c r="I10" s="75"/>
      <c r="J10" s="75"/>
      <c r="K10" s="75"/>
      <c r="L10" s="75"/>
    </row>
    <row r="11" spans="1:12" ht="12.75">
      <c r="A11" s="14"/>
      <c r="B11" s="75"/>
      <c r="C11" s="75"/>
      <c r="D11" s="75"/>
      <c r="E11" s="75"/>
      <c r="F11" s="75"/>
      <c r="G11" s="75"/>
      <c r="H11" s="75"/>
      <c r="I11" s="75"/>
      <c r="J11" s="75"/>
      <c r="K11" s="75"/>
      <c r="L11" s="75"/>
    </row>
    <row r="12" ht="12.75">
      <c r="A12" s="14"/>
    </row>
    <row r="13" spans="1:12" ht="12.75">
      <c r="A13" s="14"/>
      <c r="B13" s="75" t="s">
        <v>143</v>
      </c>
      <c r="C13" s="75"/>
      <c r="D13" s="75"/>
      <c r="E13" s="75"/>
      <c r="F13" s="75"/>
      <c r="G13" s="75"/>
      <c r="H13" s="75"/>
      <c r="I13" s="75"/>
      <c r="J13" s="75"/>
      <c r="K13" s="75"/>
      <c r="L13" s="75"/>
    </row>
    <row r="14" spans="1:12" ht="12.75">
      <c r="A14" s="14"/>
      <c r="B14" s="75"/>
      <c r="C14" s="75"/>
      <c r="D14" s="75"/>
      <c r="E14" s="75"/>
      <c r="F14" s="75"/>
      <c r="G14" s="75"/>
      <c r="H14" s="75"/>
      <c r="I14" s="75"/>
      <c r="J14" s="75"/>
      <c r="K14" s="75"/>
      <c r="L14" s="75"/>
    </row>
    <row r="15" ht="12.75">
      <c r="A15" s="14"/>
    </row>
    <row r="16" spans="1:12" ht="12.75">
      <c r="A16" s="14"/>
      <c r="B16" s="75" t="s">
        <v>144</v>
      </c>
      <c r="C16" s="75"/>
      <c r="D16" s="75"/>
      <c r="E16" s="75"/>
      <c r="F16" s="75"/>
      <c r="G16" s="75"/>
      <c r="H16" s="75"/>
      <c r="I16" s="75"/>
      <c r="J16" s="75"/>
      <c r="K16" s="75"/>
      <c r="L16" s="75"/>
    </row>
    <row r="17" spans="1:12" ht="12.75">
      <c r="A17" s="14"/>
      <c r="B17" s="75"/>
      <c r="C17" s="75"/>
      <c r="D17" s="75"/>
      <c r="E17" s="75"/>
      <c r="F17" s="75"/>
      <c r="G17" s="75"/>
      <c r="H17" s="75"/>
      <c r="I17" s="75"/>
      <c r="J17" s="75"/>
      <c r="K17" s="75"/>
      <c r="L17" s="75"/>
    </row>
    <row r="18" ht="12.75">
      <c r="A18" s="14"/>
    </row>
    <row r="19" spans="1:2" ht="12.75">
      <c r="A19" s="12" t="s">
        <v>51</v>
      </c>
      <c r="B19" s="4" t="s">
        <v>145</v>
      </c>
    </row>
    <row r="20" spans="1:2" ht="12.75">
      <c r="A20" s="14"/>
      <c r="B20" s="13" t="s">
        <v>146</v>
      </c>
    </row>
    <row r="21" ht="12.75">
      <c r="A21" s="14"/>
    </row>
    <row r="22" spans="1:2" ht="12.75">
      <c r="A22" s="12" t="s">
        <v>52</v>
      </c>
      <c r="B22" s="4" t="s">
        <v>53</v>
      </c>
    </row>
    <row r="23" spans="1:2" ht="12.75">
      <c r="A23" s="14"/>
      <c r="B23" s="13" t="s">
        <v>113</v>
      </c>
    </row>
    <row r="24" ht="12.75">
      <c r="A24" s="14"/>
    </row>
    <row r="25" spans="1:2" ht="12.75">
      <c r="A25" s="12" t="s">
        <v>54</v>
      </c>
      <c r="B25" s="4" t="s">
        <v>55</v>
      </c>
    </row>
    <row r="26" spans="1:12" ht="12.75">
      <c r="A26" s="14"/>
      <c r="B26" s="75" t="s">
        <v>114</v>
      </c>
      <c r="C26" s="75"/>
      <c r="D26" s="75"/>
      <c r="E26" s="75"/>
      <c r="F26" s="75"/>
      <c r="G26" s="75"/>
      <c r="H26" s="75"/>
      <c r="I26" s="75"/>
      <c r="J26" s="75"/>
      <c r="K26" s="75"/>
      <c r="L26" s="75"/>
    </row>
    <row r="27" spans="1:12" ht="12.75">
      <c r="A27" s="14"/>
      <c r="B27" s="75"/>
      <c r="C27" s="75"/>
      <c r="D27" s="75"/>
      <c r="E27" s="75"/>
      <c r="F27" s="75"/>
      <c r="G27" s="75"/>
      <c r="H27" s="75"/>
      <c r="I27" s="75"/>
      <c r="J27" s="75"/>
      <c r="K27" s="75"/>
      <c r="L27" s="75"/>
    </row>
    <row r="28" ht="12.75">
      <c r="A28" s="14"/>
    </row>
    <row r="29" spans="1:2" ht="12.75">
      <c r="A29" s="12" t="s">
        <v>56</v>
      </c>
      <c r="B29" s="4" t="s">
        <v>57</v>
      </c>
    </row>
    <row r="30" spans="1:12" ht="12.75">
      <c r="A30" s="14"/>
      <c r="B30" s="75" t="s">
        <v>155</v>
      </c>
      <c r="C30" s="75"/>
      <c r="D30" s="75"/>
      <c r="E30" s="75"/>
      <c r="F30" s="75"/>
      <c r="G30" s="75"/>
      <c r="H30" s="75"/>
      <c r="I30" s="75"/>
      <c r="J30" s="75"/>
      <c r="K30" s="75"/>
      <c r="L30" s="75"/>
    </row>
    <row r="31" spans="1:12" ht="12.75">
      <c r="A31" s="14"/>
      <c r="B31" s="75"/>
      <c r="C31" s="75"/>
      <c r="D31" s="75"/>
      <c r="E31" s="75"/>
      <c r="F31" s="75"/>
      <c r="G31" s="75"/>
      <c r="H31" s="75"/>
      <c r="I31" s="75"/>
      <c r="J31" s="75"/>
      <c r="K31" s="75"/>
      <c r="L31" s="75"/>
    </row>
    <row r="32" ht="12.75">
      <c r="A32" s="14"/>
    </row>
    <row r="33" spans="1:2" ht="12.75">
      <c r="A33" s="12" t="s">
        <v>58</v>
      </c>
      <c r="B33" s="4" t="s">
        <v>59</v>
      </c>
    </row>
    <row r="34" spans="1:12" ht="12.75">
      <c r="A34" s="12"/>
      <c r="B34" s="71" t="s">
        <v>223</v>
      </c>
      <c r="C34" s="71"/>
      <c r="D34" s="71"/>
      <c r="E34" s="71"/>
      <c r="F34" s="71"/>
      <c r="G34" s="71"/>
      <c r="H34" s="71"/>
      <c r="I34" s="71"/>
      <c r="J34" s="71"/>
      <c r="K34" s="71"/>
      <c r="L34" s="71"/>
    </row>
    <row r="35" spans="1:12" ht="12.75">
      <c r="A35" s="12"/>
      <c r="B35" s="71"/>
      <c r="C35" s="71"/>
      <c r="D35" s="71"/>
      <c r="E35" s="71"/>
      <c r="F35" s="71"/>
      <c r="G35" s="71"/>
      <c r="H35" s="71"/>
      <c r="I35" s="71"/>
      <c r="J35" s="71"/>
      <c r="K35" s="71"/>
      <c r="L35" s="71"/>
    </row>
    <row r="36" spans="1:12" ht="12.75">
      <c r="A36" s="12"/>
      <c r="B36" s="71"/>
      <c r="C36" s="71"/>
      <c r="D36" s="71"/>
      <c r="E36" s="71"/>
      <c r="F36" s="71"/>
      <c r="G36" s="71"/>
      <c r="H36" s="71"/>
      <c r="I36" s="71"/>
      <c r="J36" s="71"/>
      <c r="K36" s="71"/>
      <c r="L36" s="71"/>
    </row>
    <row r="37" spans="1:12" ht="12.75">
      <c r="A37" s="12"/>
      <c r="B37" s="71"/>
      <c r="C37" s="71"/>
      <c r="D37" s="71"/>
      <c r="E37" s="71"/>
      <c r="F37" s="71"/>
      <c r="G37" s="71"/>
      <c r="H37" s="71"/>
      <c r="I37" s="71"/>
      <c r="J37" s="71"/>
      <c r="K37" s="71"/>
      <c r="L37" s="71"/>
    </row>
    <row r="38" spans="1:12" ht="12.75">
      <c r="A38" s="12"/>
      <c r="B38" s="71"/>
      <c r="C38" s="71"/>
      <c r="D38" s="71"/>
      <c r="E38" s="71"/>
      <c r="F38" s="71"/>
      <c r="G38" s="71"/>
      <c r="H38" s="71"/>
      <c r="I38" s="71"/>
      <c r="J38" s="71"/>
      <c r="K38" s="71"/>
      <c r="L38" s="71"/>
    </row>
    <row r="39" spans="1:2" ht="12.75">
      <c r="A39" s="12"/>
      <c r="B39" s="4"/>
    </row>
    <row r="40" spans="1:12" ht="12.75">
      <c r="A40" s="14"/>
      <c r="B40" s="75" t="s">
        <v>215</v>
      </c>
      <c r="C40" s="75"/>
      <c r="D40" s="75"/>
      <c r="E40" s="75"/>
      <c r="F40" s="75"/>
      <c r="G40" s="75"/>
      <c r="H40" s="75"/>
      <c r="I40" s="75"/>
      <c r="J40" s="75"/>
      <c r="K40" s="75"/>
      <c r="L40" s="75"/>
    </row>
    <row r="41" spans="1:12" ht="12.75">
      <c r="A41" s="14"/>
      <c r="B41" s="75"/>
      <c r="C41" s="75"/>
      <c r="D41" s="75"/>
      <c r="E41" s="75"/>
      <c r="F41" s="75"/>
      <c r="G41" s="75"/>
      <c r="H41" s="75"/>
      <c r="I41" s="75"/>
      <c r="J41" s="75"/>
      <c r="K41" s="75"/>
      <c r="L41" s="75"/>
    </row>
    <row r="42" spans="1:12" ht="12.75">
      <c r="A42" s="14"/>
      <c r="B42" s="23"/>
      <c r="C42" s="23"/>
      <c r="D42" s="23"/>
      <c r="E42" s="23"/>
      <c r="F42" s="23"/>
      <c r="G42" s="23"/>
      <c r="H42" s="23"/>
      <c r="I42" s="23"/>
      <c r="J42" s="23"/>
      <c r="K42" s="23"/>
      <c r="L42" s="23"/>
    </row>
    <row r="43" spans="1:2" ht="12.75">
      <c r="A43" s="12" t="s">
        <v>60</v>
      </c>
      <c r="B43" s="4" t="s">
        <v>61</v>
      </c>
    </row>
    <row r="44" spans="1:12" ht="12.75">
      <c r="A44" s="12"/>
      <c r="B44" s="16" t="s">
        <v>122</v>
      </c>
      <c r="C44" s="16"/>
      <c r="D44" s="16"/>
      <c r="E44" s="16"/>
      <c r="F44" s="16"/>
      <c r="G44" s="16"/>
      <c r="H44" s="16"/>
      <c r="I44" s="16"/>
      <c r="J44" s="16"/>
      <c r="K44" s="16"/>
      <c r="L44" s="16"/>
    </row>
    <row r="45" ht="12.75">
      <c r="A45" s="14"/>
    </row>
    <row r="46" spans="1:2" ht="12.75">
      <c r="A46" s="12" t="s">
        <v>62</v>
      </c>
      <c r="B46" s="4" t="s">
        <v>63</v>
      </c>
    </row>
    <row r="47" spans="1:12" ht="12.75" customHeight="1">
      <c r="A47" s="14"/>
      <c r="B47" s="75" t="s">
        <v>195</v>
      </c>
      <c r="C47" s="75"/>
      <c r="D47" s="75"/>
      <c r="E47" s="75"/>
      <c r="F47" s="75"/>
      <c r="G47" s="75"/>
      <c r="H47" s="75"/>
      <c r="I47" s="75"/>
      <c r="J47" s="75"/>
      <c r="K47" s="75"/>
      <c r="L47" s="75"/>
    </row>
    <row r="48" spans="1:12" ht="12.75">
      <c r="A48" s="14"/>
      <c r="B48" s="75"/>
      <c r="C48" s="75"/>
      <c r="D48" s="75"/>
      <c r="E48" s="75"/>
      <c r="F48" s="75"/>
      <c r="G48" s="75"/>
      <c r="H48" s="75"/>
      <c r="I48" s="75"/>
      <c r="J48" s="75"/>
      <c r="K48" s="75"/>
      <c r="L48" s="75"/>
    </row>
    <row r="49" ht="12.75">
      <c r="A49" s="14"/>
    </row>
    <row r="50" spans="1:2" ht="12.75">
      <c r="A50" s="12" t="s">
        <v>64</v>
      </c>
      <c r="B50" s="4" t="s">
        <v>98</v>
      </c>
    </row>
    <row r="51" spans="1:12" ht="12.75">
      <c r="A51" s="14"/>
      <c r="B51" s="75" t="s">
        <v>157</v>
      </c>
      <c r="C51" s="75"/>
      <c r="D51" s="75"/>
      <c r="E51" s="75"/>
      <c r="F51" s="75"/>
      <c r="G51" s="75"/>
      <c r="H51" s="75"/>
      <c r="I51" s="75"/>
      <c r="J51" s="75"/>
      <c r="K51" s="75"/>
      <c r="L51" s="75"/>
    </row>
    <row r="52" spans="1:12" ht="12.75">
      <c r="A52" s="14"/>
      <c r="B52" s="75"/>
      <c r="C52" s="75"/>
      <c r="D52" s="75"/>
      <c r="E52" s="75"/>
      <c r="F52" s="75"/>
      <c r="G52" s="75"/>
      <c r="H52" s="75"/>
      <c r="I52" s="75"/>
      <c r="J52" s="75"/>
      <c r="K52" s="75"/>
      <c r="L52" s="75"/>
    </row>
    <row r="53" ht="12.75">
      <c r="A53" s="14"/>
    </row>
    <row r="54" spans="1:2" ht="12.75">
      <c r="A54" s="12" t="s">
        <v>65</v>
      </c>
      <c r="B54" s="4" t="s">
        <v>100</v>
      </c>
    </row>
    <row r="55" spans="1:12" ht="12.75">
      <c r="A55" s="14"/>
      <c r="B55" s="75" t="s">
        <v>216</v>
      </c>
      <c r="C55" s="75"/>
      <c r="D55" s="75"/>
      <c r="E55" s="75"/>
      <c r="F55" s="75"/>
      <c r="G55" s="75"/>
      <c r="H55" s="75"/>
      <c r="I55" s="75"/>
      <c r="J55" s="75"/>
      <c r="K55" s="75"/>
      <c r="L55" s="75"/>
    </row>
    <row r="56" spans="1:12" ht="12.75">
      <c r="A56" s="14"/>
      <c r="B56" s="75"/>
      <c r="C56" s="75"/>
      <c r="D56" s="75"/>
      <c r="E56" s="75"/>
      <c r="F56" s="75"/>
      <c r="G56" s="75"/>
      <c r="H56" s="75"/>
      <c r="I56" s="75"/>
      <c r="J56" s="75"/>
      <c r="K56" s="75"/>
      <c r="L56" s="75"/>
    </row>
    <row r="57" ht="12.75">
      <c r="A57" s="14"/>
    </row>
    <row r="58" spans="1:2" ht="12.75">
      <c r="A58" s="12" t="s">
        <v>66</v>
      </c>
      <c r="B58" s="4" t="s">
        <v>115</v>
      </c>
    </row>
    <row r="59" spans="1:2" ht="12.75">
      <c r="A59" s="14"/>
      <c r="B59" s="13" t="s">
        <v>116</v>
      </c>
    </row>
    <row r="60" ht="12.75">
      <c r="A60" s="14"/>
    </row>
    <row r="61" spans="1:2" ht="12.75">
      <c r="A61" s="12" t="s">
        <v>67</v>
      </c>
      <c r="B61" s="4" t="s">
        <v>68</v>
      </c>
    </row>
    <row r="62" spans="1:2" ht="12.75">
      <c r="A62" s="14"/>
      <c r="B62" s="13" t="s">
        <v>104</v>
      </c>
    </row>
    <row r="63" ht="12.75">
      <c r="A63" s="14"/>
    </row>
    <row r="64" spans="1:2" ht="12.75">
      <c r="A64" s="12" t="s">
        <v>69</v>
      </c>
      <c r="B64" s="4" t="s">
        <v>70</v>
      </c>
    </row>
    <row r="65" spans="1:2" ht="12.75">
      <c r="A65" s="14"/>
      <c r="B65" s="13" t="s">
        <v>105</v>
      </c>
    </row>
    <row r="66" ht="12.75">
      <c r="A66" s="14"/>
    </row>
    <row r="67" spans="1:2" ht="12.75">
      <c r="A67" s="12" t="s">
        <v>71</v>
      </c>
      <c r="B67" s="4" t="s">
        <v>72</v>
      </c>
    </row>
    <row r="68" spans="1:2" ht="12.75">
      <c r="A68" s="14"/>
      <c r="B68" s="13" t="s">
        <v>106</v>
      </c>
    </row>
    <row r="69" ht="12.75">
      <c r="A69" s="14"/>
    </row>
    <row r="70" spans="1:2" ht="12.75">
      <c r="A70" s="12" t="s">
        <v>73</v>
      </c>
      <c r="B70" s="4" t="s">
        <v>74</v>
      </c>
    </row>
    <row r="71" spans="1:10" ht="12.75">
      <c r="A71" s="14"/>
      <c r="J71" s="14" t="s">
        <v>214</v>
      </c>
    </row>
    <row r="72" spans="1:10" ht="12.75">
      <c r="A72" s="14"/>
      <c r="J72" s="14" t="s">
        <v>18</v>
      </c>
    </row>
    <row r="73" spans="1:10" ht="12.75">
      <c r="A73" s="14"/>
      <c r="B73" s="20" t="s">
        <v>192</v>
      </c>
      <c r="J73" s="51">
        <f>+'Balance Sheet'!D17</f>
        <v>6000</v>
      </c>
    </row>
    <row r="74" spans="1:10" ht="12.75">
      <c r="A74" s="14"/>
      <c r="B74" s="20" t="s">
        <v>30</v>
      </c>
      <c r="J74" s="51">
        <f>+'Balance Sheet'!D18</f>
        <v>3947</v>
      </c>
    </row>
    <row r="75" spans="1:10" ht="13.5" thickBot="1">
      <c r="A75" s="14"/>
      <c r="J75" s="52">
        <f>+SUM(J73:J74)</f>
        <v>9947</v>
      </c>
    </row>
    <row r="76" spans="1:10" ht="13.5" thickTop="1">
      <c r="A76" s="14"/>
      <c r="J76" s="14"/>
    </row>
    <row r="77" spans="1:12" ht="12.75">
      <c r="A77" s="12" t="s">
        <v>75</v>
      </c>
      <c r="B77" s="76" t="s">
        <v>147</v>
      </c>
      <c r="C77" s="75"/>
      <c r="D77" s="75"/>
      <c r="E77" s="75"/>
      <c r="F77" s="75"/>
      <c r="G77" s="75"/>
      <c r="H77" s="75"/>
      <c r="I77" s="75"/>
      <c r="J77" s="75"/>
      <c r="K77" s="75"/>
      <c r="L77" s="75"/>
    </row>
    <row r="78" spans="1:12" ht="12.75">
      <c r="A78" s="12"/>
      <c r="B78" s="75"/>
      <c r="C78" s="75"/>
      <c r="D78" s="75"/>
      <c r="E78" s="75"/>
      <c r="F78" s="75"/>
      <c r="G78" s="75"/>
      <c r="H78" s="75"/>
      <c r="I78" s="75"/>
      <c r="J78" s="75"/>
      <c r="K78" s="75"/>
      <c r="L78" s="75"/>
    </row>
    <row r="79" ht="12.75">
      <c r="A79" s="14"/>
    </row>
    <row r="80" spans="1:2" ht="12.75">
      <c r="A80" s="12" t="s">
        <v>76</v>
      </c>
      <c r="B80" s="4" t="s">
        <v>77</v>
      </c>
    </row>
    <row r="81" spans="1:12" ht="12.75">
      <c r="A81" s="12"/>
      <c r="B81" s="71" t="s">
        <v>220</v>
      </c>
      <c r="C81" s="71"/>
      <c r="D81" s="71"/>
      <c r="E81" s="71"/>
      <c r="F81" s="71"/>
      <c r="G81" s="71"/>
      <c r="H81" s="71"/>
      <c r="I81" s="71"/>
      <c r="J81" s="71"/>
      <c r="K81" s="71"/>
      <c r="L81" s="71"/>
    </row>
    <row r="82" spans="1:12" ht="12.75">
      <c r="A82" s="12"/>
      <c r="B82" s="71"/>
      <c r="C82" s="71"/>
      <c r="D82" s="71"/>
      <c r="E82" s="71"/>
      <c r="F82" s="71"/>
      <c r="G82" s="71"/>
      <c r="H82" s="71"/>
      <c r="I82" s="71"/>
      <c r="J82" s="71"/>
      <c r="K82" s="71"/>
      <c r="L82" s="71"/>
    </row>
    <row r="83" spans="1:12" ht="12.75">
      <c r="A83" s="12"/>
      <c r="B83" s="71"/>
      <c r="C83" s="71"/>
      <c r="D83" s="71"/>
      <c r="E83" s="71"/>
      <c r="F83" s="71"/>
      <c r="G83" s="71"/>
      <c r="H83" s="71"/>
      <c r="I83" s="71"/>
      <c r="J83" s="71"/>
      <c r="K83" s="71"/>
      <c r="L83" s="71"/>
    </row>
    <row r="84" spans="1:12" ht="12.75">
      <c r="A84" s="12"/>
      <c r="B84" s="71"/>
      <c r="C84" s="71"/>
      <c r="D84" s="71"/>
      <c r="E84" s="71"/>
      <c r="F84" s="71"/>
      <c r="G84" s="71"/>
      <c r="H84" s="71"/>
      <c r="I84" s="71"/>
      <c r="J84" s="71"/>
      <c r="K84" s="71"/>
      <c r="L84" s="71"/>
    </row>
    <row r="85" spans="1:12" ht="12.75">
      <c r="A85" s="12"/>
      <c r="B85" s="71"/>
      <c r="C85" s="71"/>
      <c r="D85" s="71"/>
      <c r="E85" s="71"/>
      <c r="F85" s="71"/>
      <c r="G85" s="71"/>
      <c r="H85" s="71"/>
      <c r="I85" s="71"/>
      <c r="J85" s="71"/>
      <c r="K85" s="71"/>
      <c r="L85" s="71"/>
    </row>
    <row r="86" spans="1:12" ht="12.75">
      <c r="A86" s="12"/>
      <c r="B86" s="71"/>
      <c r="C86" s="71"/>
      <c r="D86" s="71"/>
      <c r="E86" s="71"/>
      <c r="F86" s="71"/>
      <c r="G86" s="71"/>
      <c r="H86" s="71"/>
      <c r="I86" s="71"/>
      <c r="J86" s="71"/>
      <c r="K86" s="71"/>
      <c r="L86" s="71"/>
    </row>
    <row r="87" spans="1:20" ht="12.75">
      <c r="A87" s="12" t="s">
        <v>78</v>
      </c>
      <c r="B87" s="4" t="s">
        <v>79</v>
      </c>
      <c r="N87" s="26"/>
      <c r="O87" s="26"/>
      <c r="P87" s="26"/>
      <c r="Q87" s="42"/>
      <c r="R87" s="42"/>
      <c r="S87" s="42"/>
      <c r="T87" s="26"/>
    </row>
    <row r="88" spans="1:20" ht="12.75">
      <c r="A88" s="12"/>
      <c r="B88" s="71" t="s">
        <v>221</v>
      </c>
      <c r="C88" s="71"/>
      <c r="D88" s="71"/>
      <c r="E88" s="71"/>
      <c r="F88" s="71"/>
      <c r="G88" s="71"/>
      <c r="H88" s="71"/>
      <c r="I88" s="71"/>
      <c r="J88" s="71"/>
      <c r="K88" s="71"/>
      <c r="L88" s="71"/>
      <c r="N88" s="26"/>
      <c r="O88" s="26"/>
      <c r="P88" s="26"/>
      <c r="Q88" s="42"/>
      <c r="R88" s="42"/>
      <c r="S88" s="42"/>
      <c r="T88" s="26"/>
    </row>
    <row r="89" spans="1:20" ht="12.75">
      <c r="A89" s="12"/>
      <c r="B89" s="71"/>
      <c r="C89" s="71"/>
      <c r="D89" s="71"/>
      <c r="E89" s="71"/>
      <c r="F89" s="71"/>
      <c r="G89" s="71"/>
      <c r="H89" s="71"/>
      <c r="I89" s="71"/>
      <c r="J89" s="71"/>
      <c r="K89" s="71"/>
      <c r="L89" s="71"/>
      <c r="N89" s="26"/>
      <c r="O89" s="26"/>
      <c r="P89" s="26"/>
      <c r="Q89" s="26"/>
      <c r="R89" s="26"/>
      <c r="S89" s="26"/>
      <c r="T89" s="26"/>
    </row>
    <row r="90" spans="1:20" ht="12.75">
      <c r="A90" s="14"/>
      <c r="B90" s="71"/>
      <c r="C90" s="71"/>
      <c r="D90" s="71"/>
      <c r="E90" s="71"/>
      <c r="F90" s="71"/>
      <c r="G90" s="71"/>
      <c r="H90" s="71"/>
      <c r="I90" s="71"/>
      <c r="J90" s="71"/>
      <c r="K90" s="71"/>
      <c r="L90" s="71"/>
      <c r="M90" s="13" t="s">
        <v>16</v>
      </c>
      <c r="N90" s="26"/>
      <c r="O90" s="26"/>
      <c r="P90" s="26"/>
      <c r="Q90" s="26"/>
      <c r="R90" s="26"/>
      <c r="S90" s="26"/>
      <c r="T90" s="26"/>
    </row>
    <row r="91" spans="1:20" ht="12.75">
      <c r="A91" s="14"/>
      <c r="B91" s="71"/>
      <c r="C91" s="71"/>
      <c r="D91" s="71"/>
      <c r="E91" s="71"/>
      <c r="F91" s="71"/>
      <c r="G91" s="71"/>
      <c r="H91" s="71"/>
      <c r="I91" s="71"/>
      <c r="J91" s="71"/>
      <c r="K91" s="71"/>
      <c r="L91" s="71"/>
      <c r="M91" s="13" t="s">
        <v>16</v>
      </c>
      <c r="N91" s="26"/>
      <c r="O91" s="26"/>
      <c r="P91" s="26"/>
      <c r="Q91" s="26"/>
      <c r="R91" s="26"/>
      <c r="S91" s="26"/>
      <c r="T91" s="26"/>
    </row>
    <row r="92" spans="1:12" ht="12.75">
      <c r="A92" s="14"/>
      <c r="B92" s="23"/>
      <c r="C92" s="23"/>
      <c r="D92" s="23"/>
      <c r="E92" s="23"/>
      <c r="F92" s="23"/>
      <c r="G92" s="23"/>
      <c r="H92" s="23"/>
      <c r="I92" s="23"/>
      <c r="J92" s="23"/>
      <c r="K92" s="23"/>
      <c r="L92" s="23"/>
    </row>
    <row r="93" spans="1:2" ht="12.75">
      <c r="A93" s="12" t="s">
        <v>80</v>
      </c>
      <c r="B93" s="4" t="s">
        <v>81</v>
      </c>
    </row>
    <row r="94" spans="1:12" ht="12.75">
      <c r="A94" s="14"/>
      <c r="B94" s="75" t="s">
        <v>153</v>
      </c>
      <c r="C94" s="75"/>
      <c r="D94" s="75"/>
      <c r="E94" s="75"/>
      <c r="F94" s="75"/>
      <c r="G94" s="75"/>
      <c r="H94" s="75"/>
      <c r="I94" s="75"/>
      <c r="J94" s="75"/>
      <c r="K94" s="75"/>
      <c r="L94" s="75"/>
    </row>
    <row r="95" ht="12.75">
      <c r="A95" s="14"/>
    </row>
    <row r="96" spans="1:2" ht="12.75">
      <c r="A96" s="12" t="s">
        <v>82</v>
      </c>
      <c r="B96" s="4" t="s">
        <v>83</v>
      </c>
    </row>
    <row r="97" spans="1:2" ht="12.75">
      <c r="A97" s="14"/>
      <c r="B97" s="13" t="s">
        <v>118</v>
      </c>
    </row>
    <row r="98" ht="12.75">
      <c r="A98" s="14"/>
    </row>
    <row r="99" spans="1:2" ht="12.75">
      <c r="A99" s="12" t="s">
        <v>84</v>
      </c>
      <c r="B99" s="4" t="s">
        <v>6</v>
      </c>
    </row>
    <row r="100" spans="1:2" ht="12.75">
      <c r="A100" s="12"/>
      <c r="B100" s="13" t="s">
        <v>175</v>
      </c>
    </row>
    <row r="101" spans="1:12" ht="12.75">
      <c r="A101" s="12"/>
      <c r="J101" s="14" t="s">
        <v>172</v>
      </c>
      <c r="L101" s="14" t="s">
        <v>172</v>
      </c>
    </row>
    <row r="102" spans="1:12" ht="12.75">
      <c r="A102" s="12"/>
      <c r="J102" s="14" t="s">
        <v>196</v>
      </c>
      <c r="L102" s="14" t="s">
        <v>173</v>
      </c>
    </row>
    <row r="103" spans="1:12" ht="12.75">
      <c r="A103" s="12"/>
      <c r="J103" s="14" t="s">
        <v>214</v>
      </c>
      <c r="L103" s="14" t="s">
        <v>214</v>
      </c>
    </row>
    <row r="104" spans="1:12" ht="12.75">
      <c r="A104" s="12"/>
      <c r="J104" s="14" t="s">
        <v>18</v>
      </c>
      <c r="L104" s="14" t="s">
        <v>18</v>
      </c>
    </row>
    <row r="105" ht="12.75">
      <c r="A105" s="12"/>
    </row>
    <row r="106" spans="1:12" ht="13.5" thickBot="1">
      <c r="A106" s="12"/>
      <c r="B106" s="13" t="s">
        <v>174</v>
      </c>
      <c r="J106" s="53">
        <v>7</v>
      </c>
      <c r="L106" s="53">
        <v>13</v>
      </c>
    </row>
    <row r="107" spans="1:2" ht="13.5" thickTop="1">
      <c r="A107" s="12"/>
      <c r="B107" s="4"/>
    </row>
    <row r="108" spans="1:2" ht="12.75">
      <c r="A108" s="12"/>
      <c r="B108" s="13" t="s">
        <v>197</v>
      </c>
    </row>
    <row r="109" spans="1:2" ht="12.75">
      <c r="A109" s="12"/>
      <c r="B109" s="4"/>
    </row>
    <row r="110" spans="1:12" ht="12.75">
      <c r="A110" s="14"/>
      <c r="B110" s="75" t="s">
        <v>199</v>
      </c>
      <c r="C110" s="75"/>
      <c r="D110" s="75"/>
      <c r="E110" s="75"/>
      <c r="F110" s="75"/>
      <c r="G110" s="75"/>
      <c r="H110" s="75"/>
      <c r="I110" s="75"/>
      <c r="J110" s="75"/>
      <c r="K110" s="75"/>
      <c r="L110" s="75"/>
    </row>
    <row r="111" spans="1:12" ht="12.75">
      <c r="A111" s="14"/>
      <c r="B111" s="75"/>
      <c r="C111" s="75"/>
      <c r="D111" s="75"/>
      <c r="E111" s="75"/>
      <c r="F111" s="75"/>
      <c r="G111" s="75"/>
      <c r="H111" s="75"/>
      <c r="I111" s="75"/>
      <c r="J111" s="75"/>
      <c r="K111" s="75"/>
      <c r="L111" s="75"/>
    </row>
    <row r="112" spans="1:12" ht="12.75">
      <c r="A112" s="14"/>
      <c r="B112" s="75"/>
      <c r="C112" s="75"/>
      <c r="D112" s="75"/>
      <c r="E112" s="75"/>
      <c r="F112" s="75"/>
      <c r="G112" s="75"/>
      <c r="H112" s="75"/>
      <c r="I112" s="75"/>
      <c r="J112" s="75"/>
      <c r="K112" s="75"/>
      <c r="L112" s="75"/>
    </row>
    <row r="113" ht="12.75">
      <c r="A113" s="14"/>
    </row>
    <row r="114" spans="1:2" ht="12.75">
      <c r="A114" s="12" t="s">
        <v>85</v>
      </c>
      <c r="B114" s="4" t="s">
        <v>86</v>
      </c>
    </row>
    <row r="115" spans="1:12" ht="12.75">
      <c r="A115" s="14"/>
      <c r="B115" s="16" t="s">
        <v>152</v>
      </c>
      <c r="C115" s="16"/>
      <c r="D115" s="16"/>
      <c r="E115" s="16"/>
      <c r="F115" s="16"/>
      <c r="G115" s="16"/>
      <c r="H115" s="16"/>
      <c r="I115" s="16"/>
      <c r="J115" s="16"/>
      <c r="K115" s="16"/>
      <c r="L115" s="16"/>
    </row>
    <row r="116" ht="12.75">
      <c r="A116" s="14"/>
    </row>
    <row r="117" spans="1:2" ht="12.75">
      <c r="A117" s="12" t="s">
        <v>87</v>
      </c>
      <c r="B117" s="4" t="s">
        <v>88</v>
      </c>
    </row>
    <row r="118" spans="1:12" ht="12.75">
      <c r="A118" s="14"/>
      <c r="B118" s="16" t="s">
        <v>151</v>
      </c>
      <c r="C118" s="16"/>
      <c r="D118" s="16"/>
      <c r="E118" s="16"/>
      <c r="F118" s="16"/>
      <c r="G118" s="16"/>
      <c r="H118" s="16"/>
      <c r="I118" s="16"/>
      <c r="J118" s="16"/>
      <c r="K118" s="16"/>
      <c r="L118" s="16"/>
    </row>
    <row r="119" spans="1:12" ht="12.75">
      <c r="A119" s="14"/>
      <c r="B119" s="16"/>
      <c r="C119" s="16"/>
      <c r="D119" s="16"/>
      <c r="E119" s="16"/>
      <c r="F119" s="16"/>
      <c r="G119" s="16"/>
      <c r="H119" s="16"/>
      <c r="I119" s="16"/>
      <c r="J119" s="16"/>
      <c r="K119" s="16"/>
      <c r="L119" s="16"/>
    </row>
    <row r="120" spans="1:2" ht="12.75">
      <c r="A120" s="12" t="s">
        <v>89</v>
      </c>
      <c r="B120" s="4" t="s">
        <v>90</v>
      </c>
    </row>
    <row r="121" spans="1:2" ht="12.75">
      <c r="A121" s="12"/>
      <c r="B121" s="4" t="s">
        <v>219</v>
      </c>
    </row>
    <row r="122" spans="1:12" ht="12.75">
      <c r="A122" s="12"/>
      <c r="B122" s="4"/>
      <c r="H122" s="14" t="s">
        <v>176</v>
      </c>
      <c r="I122" s="14"/>
      <c r="J122" s="14" t="s">
        <v>178</v>
      </c>
      <c r="K122" s="14"/>
      <c r="L122" s="14" t="s">
        <v>179</v>
      </c>
    </row>
    <row r="123" spans="1:12" ht="12.75">
      <c r="A123" s="12"/>
      <c r="B123" s="4"/>
      <c r="H123" s="14" t="s">
        <v>177</v>
      </c>
      <c r="I123" s="14"/>
      <c r="J123" s="14" t="s">
        <v>217</v>
      </c>
      <c r="K123" s="14"/>
      <c r="L123" s="14" t="s">
        <v>180</v>
      </c>
    </row>
    <row r="124" spans="1:12" ht="12.75">
      <c r="A124" s="12"/>
      <c r="B124" s="13" t="s">
        <v>181</v>
      </c>
      <c r="H124" s="14" t="s">
        <v>18</v>
      </c>
      <c r="J124" s="14" t="s">
        <v>18</v>
      </c>
      <c r="L124" s="14" t="s">
        <v>18</v>
      </c>
    </row>
    <row r="125" spans="1:2" ht="12.75">
      <c r="A125" s="12"/>
      <c r="B125" s="4"/>
    </row>
    <row r="126" spans="1:12" ht="12.75">
      <c r="A126" s="12"/>
      <c r="B126" s="13" t="s">
        <v>182</v>
      </c>
      <c r="H126" s="24">
        <v>2600</v>
      </c>
      <c r="J126" s="24">
        <v>-381</v>
      </c>
      <c r="K126" s="24"/>
      <c r="L126" s="24">
        <f>+H126+J126</f>
        <v>2219</v>
      </c>
    </row>
    <row r="127" spans="1:12" ht="12.75">
      <c r="A127" s="12"/>
      <c r="B127" s="13" t="s">
        <v>183</v>
      </c>
      <c r="H127" s="24">
        <v>2500</v>
      </c>
      <c r="J127" s="24">
        <v>-452</v>
      </c>
      <c r="K127" s="24"/>
      <c r="L127" s="24">
        <f>+H127+J127</f>
        <v>2048</v>
      </c>
    </row>
    <row r="128" spans="1:12" ht="12.75">
      <c r="A128" s="12"/>
      <c r="B128" s="13" t="s">
        <v>184</v>
      </c>
      <c r="H128" s="24">
        <v>1100</v>
      </c>
      <c r="J128" s="24">
        <v>-43</v>
      </c>
      <c r="K128" s="24"/>
      <c r="L128" s="24">
        <f>+H128+J128</f>
        <v>1057</v>
      </c>
    </row>
    <row r="129" spans="1:12" ht="12.75">
      <c r="A129" s="12"/>
      <c r="B129" s="13" t="s">
        <v>185</v>
      </c>
      <c r="H129" s="24">
        <v>1000</v>
      </c>
      <c r="J129" s="24">
        <v>-105</v>
      </c>
      <c r="K129" s="24"/>
      <c r="L129" s="24">
        <f>+H129+J129</f>
        <v>895</v>
      </c>
    </row>
    <row r="130" spans="1:12" ht="12.75">
      <c r="A130" s="12"/>
      <c r="B130" s="13" t="s">
        <v>165</v>
      </c>
      <c r="H130" s="24">
        <v>1456</v>
      </c>
      <c r="J130" s="24">
        <v>-1359</v>
      </c>
      <c r="K130" s="24"/>
      <c r="L130" s="24">
        <f>+H130+J130</f>
        <v>97</v>
      </c>
    </row>
    <row r="131" spans="1:12" ht="13.5" thickBot="1">
      <c r="A131" s="12"/>
      <c r="B131" s="4"/>
      <c r="H131" s="61">
        <f>+SUM(H126:H130)</f>
        <v>8656</v>
      </c>
      <c r="J131" s="61">
        <f>+SUM(J126:J130)</f>
        <v>-2340</v>
      </c>
      <c r="K131" s="24"/>
      <c r="L131" s="61">
        <f>+SUM(L126:L130)</f>
        <v>6316</v>
      </c>
    </row>
    <row r="132" spans="1:2" ht="13.5" thickTop="1">
      <c r="A132" s="12"/>
      <c r="B132" s="4"/>
    </row>
    <row r="133" spans="1:2" ht="12.75">
      <c r="A133" s="12" t="s">
        <v>91</v>
      </c>
      <c r="B133" s="4" t="s">
        <v>117</v>
      </c>
    </row>
    <row r="134" spans="1:2" ht="12.75">
      <c r="A134" s="12"/>
      <c r="B134" s="13" t="s">
        <v>150</v>
      </c>
    </row>
    <row r="135" spans="1:2" ht="12.75">
      <c r="A135" s="12"/>
      <c r="B135" s="4"/>
    </row>
    <row r="136" spans="1:2" ht="12.75">
      <c r="A136" s="12" t="s">
        <v>92</v>
      </c>
      <c r="B136" s="4" t="s">
        <v>93</v>
      </c>
    </row>
    <row r="137" spans="1:2" ht="12.75">
      <c r="A137" s="14"/>
      <c r="B137" s="13" t="s">
        <v>123</v>
      </c>
    </row>
    <row r="138" ht="12.75">
      <c r="A138" s="14"/>
    </row>
    <row r="139" spans="1:2" ht="12.75">
      <c r="A139" s="12" t="s">
        <v>94</v>
      </c>
      <c r="B139" s="4" t="s">
        <v>125</v>
      </c>
    </row>
    <row r="140" spans="1:2" ht="12.75">
      <c r="A140" s="14"/>
      <c r="B140" s="13" t="s">
        <v>124</v>
      </c>
    </row>
    <row r="141" ht="12.75">
      <c r="A141" s="14"/>
    </row>
    <row r="142" spans="1:2" ht="12.75">
      <c r="A142" s="12" t="s">
        <v>95</v>
      </c>
      <c r="B142" s="4" t="s">
        <v>14</v>
      </c>
    </row>
    <row r="143" spans="1:2" ht="12.75">
      <c r="A143" s="14"/>
      <c r="B143" s="13" t="s">
        <v>156</v>
      </c>
    </row>
    <row r="144" ht="12.75">
      <c r="A144" s="14"/>
    </row>
    <row r="145" spans="1:2" ht="12.75">
      <c r="A145" s="12" t="s">
        <v>96</v>
      </c>
      <c r="B145" s="4" t="s">
        <v>132</v>
      </c>
    </row>
    <row r="146" spans="1:3" ht="12.75">
      <c r="A146" s="14"/>
      <c r="B146" s="14" t="s">
        <v>97</v>
      </c>
      <c r="C146" s="13" t="s">
        <v>186</v>
      </c>
    </row>
    <row r="147" spans="1:12" ht="12.75">
      <c r="A147" s="14"/>
      <c r="B147" s="14"/>
      <c r="F147" s="77" t="s">
        <v>0</v>
      </c>
      <c r="G147" s="77"/>
      <c r="H147" s="77"/>
      <c r="I147" s="17"/>
      <c r="J147" s="77" t="s">
        <v>1</v>
      </c>
      <c r="K147" s="77"/>
      <c r="L147" s="77"/>
    </row>
    <row r="148" spans="1:12" ht="38.25">
      <c r="A148" s="14"/>
      <c r="B148" s="14"/>
      <c r="F148" s="55" t="s">
        <v>2</v>
      </c>
      <c r="G148" s="55"/>
      <c r="H148" s="55" t="s">
        <v>17</v>
      </c>
      <c r="I148" s="55"/>
      <c r="J148" s="55" t="s">
        <v>3</v>
      </c>
      <c r="K148" s="55"/>
      <c r="L148" s="55" t="s">
        <v>8</v>
      </c>
    </row>
    <row r="149" spans="1:12" ht="12.75">
      <c r="A149" s="14"/>
      <c r="B149" s="14"/>
      <c r="F149" s="56" t="s">
        <v>214</v>
      </c>
      <c r="G149" s="56"/>
      <c r="H149" s="56" t="s">
        <v>218</v>
      </c>
      <c r="I149" s="56"/>
      <c r="J149" s="56" t="s">
        <v>214</v>
      </c>
      <c r="K149" s="56"/>
      <c r="L149" s="56" t="s">
        <v>218</v>
      </c>
    </row>
    <row r="150" spans="1:12" ht="12.75">
      <c r="A150" s="14"/>
      <c r="B150" s="14"/>
      <c r="F150" s="17" t="s">
        <v>18</v>
      </c>
      <c r="G150" s="17"/>
      <c r="H150" s="17" t="s">
        <v>18</v>
      </c>
      <c r="I150" s="17"/>
      <c r="J150" s="17" t="s">
        <v>18</v>
      </c>
      <c r="K150" s="17"/>
      <c r="L150" s="17" t="s">
        <v>18</v>
      </c>
    </row>
    <row r="151" spans="1:11" ht="12.75">
      <c r="A151" s="14"/>
      <c r="B151" s="14"/>
      <c r="F151" s="57"/>
      <c r="G151" s="57"/>
      <c r="H151" s="57"/>
      <c r="I151" s="57"/>
      <c r="J151" s="57"/>
      <c r="K151" s="57"/>
    </row>
    <row r="152" spans="1:12" ht="13.5" thickBot="1">
      <c r="A152" s="14"/>
      <c r="B152" s="58" t="s">
        <v>187</v>
      </c>
      <c r="F152" s="19">
        <v>355</v>
      </c>
      <c r="G152" s="24"/>
      <c r="H152" s="27" t="s">
        <v>127</v>
      </c>
      <c r="I152" s="24"/>
      <c r="J152" s="19">
        <v>1711</v>
      </c>
      <c r="K152" s="24"/>
      <c r="L152" s="27" t="s">
        <v>127</v>
      </c>
    </row>
    <row r="153" spans="1:12" ht="13.5" thickTop="1">
      <c r="A153" s="14"/>
      <c r="B153" s="59"/>
      <c r="F153" s="24"/>
      <c r="G153" s="24"/>
      <c r="H153" s="24"/>
      <c r="I153" s="24"/>
      <c r="J153" s="24"/>
      <c r="K153" s="24"/>
      <c r="L153" s="24"/>
    </row>
    <row r="154" spans="1:12" ht="12.75">
      <c r="A154" s="14"/>
      <c r="B154" s="58" t="s">
        <v>191</v>
      </c>
      <c r="F154" s="24"/>
      <c r="G154" s="24"/>
      <c r="H154" s="24"/>
      <c r="I154" s="24"/>
      <c r="J154" s="24"/>
      <c r="K154" s="24"/>
      <c r="L154" s="24"/>
    </row>
    <row r="155" spans="1:12" ht="12.75">
      <c r="A155" s="14"/>
      <c r="B155" s="58" t="s">
        <v>190</v>
      </c>
      <c r="F155" s="24">
        <f>100001200/1000</f>
        <v>100001.2</v>
      </c>
      <c r="G155" s="24"/>
      <c r="H155" s="22" t="s">
        <v>127</v>
      </c>
      <c r="I155" s="24"/>
      <c r="J155" s="24">
        <f>12360200/1000*2+(179/273*24720400/1000)*2+(151/273*12920000/1000)*2</f>
        <v>71430.08205128205</v>
      </c>
      <c r="K155" s="24"/>
      <c r="L155" s="22" t="s">
        <v>127</v>
      </c>
    </row>
    <row r="156" spans="1:12" ht="12.75">
      <c r="A156" s="14"/>
      <c r="B156" s="59"/>
      <c r="F156" s="24"/>
      <c r="G156" s="24"/>
      <c r="H156" s="24"/>
      <c r="I156" s="24"/>
      <c r="J156" s="24"/>
      <c r="K156" s="24"/>
      <c r="L156" s="24"/>
    </row>
    <row r="157" spans="1:12" ht="12.75">
      <c r="A157" s="14"/>
      <c r="B157" s="57" t="s">
        <v>188</v>
      </c>
      <c r="F157" s="54">
        <f>+F152/F155*100</f>
        <v>0.3549957400511194</v>
      </c>
      <c r="G157" s="24"/>
      <c r="H157" s="22" t="s">
        <v>127</v>
      </c>
      <c r="I157" s="24"/>
      <c r="J157" s="54">
        <f>+J152/J155*100</f>
        <v>2.3953493414323894</v>
      </c>
      <c r="K157" s="24"/>
      <c r="L157" s="22" t="s">
        <v>127</v>
      </c>
    </row>
    <row r="158" spans="1:2" ht="12.75">
      <c r="A158" s="14"/>
      <c r="B158" s="14"/>
    </row>
    <row r="159" spans="1:3" ht="12.75">
      <c r="A159" s="14"/>
      <c r="B159" s="14" t="s">
        <v>148</v>
      </c>
      <c r="C159" s="13" t="s">
        <v>189</v>
      </c>
    </row>
    <row r="160" spans="1:12" ht="12.75">
      <c r="A160" s="14"/>
      <c r="C160" s="71" t="s">
        <v>149</v>
      </c>
      <c r="D160" s="71"/>
      <c r="E160" s="71"/>
      <c r="F160" s="71"/>
      <c r="G160" s="71"/>
      <c r="H160" s="71"/>
      <c r="I160" s="71"/>
      <c r="J160" s="71"/>
      <c r="K160" s="71"/>
      <c r="L160" s="71"/>
    </row>
    <row r="161" spans="1:12" ht="12.75">
      <c r="A161" s="14"/>
      <c r="C161" s="71"/>
      <c r="D161" s="71"/>
      <c r="E161" s="71"/>
      <c r="F161" s="71"/>
      <c r="G161" s="71"/>
      <c r="H161" s="71"/>
      <c r="I161" s="71"/>
      <c r="J161" s="71"/>
      <c r="K161" s="71"/>
      <c r="L161" s="71"/>
    </row>
    <row r="162" ht="12.75">
      <c r="A162" s="13" t="s">
        <v>15</v>
      </c>
    </row>
    <row r="166" ht="12.75">
      <c r="A166" s="13" t="s">
        <v>159</v>
      </c>
    </row>
    <row r="167" ht="12.75">
      <c r="A167" s="13" t="s">
        <v>227</v>
      </c>
    </row>
    <row r="168" ht="12.75">
      <c r="A168" s="13" t="s">
        <v>226</v>
      </c>
    </row>
    <row r="170" ht="12.75">
      <c r="A170" s="13" t="s">
        <v>158</v>
      </c>
    </row>
    <row r="172" spans="1:4" ht="12.75">
      <c r="A172" s="13" t="s">
        <v>224</v>
      </c>
      <c r="B172" s="63" t="s">
        <v>225</v>
      </c>
      <c r="C172" s="62"/>
      <c r="D172" s="62"/>
    </row>
    <row r="173" ht="12.75">
      <c r="A173" s="14"/>
    </row>
    <row r="174" ht="12.75">
      <c r="A174" s="14"/>
    </row>
    <row r="175" ht="12.75">
      <c r="A175" s="14"/>
    </row>
    <row r="176" ht="12.75">
      <c r="A176" s="14"/>
    </row>
    <row r="177" ht="12.75">
      <c r="A177" s="14"/>
    </row>
    <row r="178" ht="12.75">
      <c r="A178" s="14"/>
    </row>
    <row r="179" ht="12.75">
      <c r="A179" s="14"/>
    </row>
    <row r="180" ht="12.75">
      <c r="A180" s="14"/>
    </row>
    <row r="183" ht="12.75">
      <c r="A183" s="14"/>
    </row>
    <row r="184" ht="12.75">
      <c r="A184" s="14"/>
    </row>
    <row r="185" ht="12.75">
      <c r="A185" s="14"/>
    </row>
    <row r="186" ht="12.75">
      <c r="A186" s="14"/>
    </row>
    <row r="187" ht="12.75">
      <c r="A187" s="14"/>
    </row>
    <row r="188" ht="12.75">
      <c r="A188" s="14"/>
    </row>
    <row r="189" ht="12.75">
      <c r="A189" s="14"/>
    </row>
    <row r="190" ht="12.75">
      <c r="A190" s="14"/>
    </row>
    <row r="191" ht="12.75">
      <c r="A191" s="14"/>
    </row>
    <row r="192" ht="12.75">
      <c r="A192" s="14"/>
    </row>
    <row r="193" ht="12.75">
      <c r="A193" s="14"/>
    </row>
    <row r="194" ht="12.75">
      <c r="A194" s="14"/>
    </row>
    <row r="195" ht="12.75">
      <c r="A195" s="14"/>
    </row>
    <row r="196" ht="12.75">
      <c r="A196" s="14"/>
    </row>
    <row r="197" ht="12.75">
      <c r="A197" s="14"/>
    </row>
    <row r="198" ht="12.75">
      <c r="A198" s="14"/>
    </row>
    <row r="199" ht="12.75">
      <c r="A199" s="14"/>
    </row>
    <row r="200" ht="12.75">
      <c r="A200" s="14"/>
    </row>
    <row r="201" ht="12.75">
      <c r="A201" s="14"/>
    </row>
    <row r="202" ht="12.75">
      <c r="A202" s="14"/>
    </row>
    <row r="203" ht="12.75">
      <c r="A203" s="14"/>
    </row>
    <row r="204" ht="12.75">
      <c r="A204" s="14"/>
    </row>
  </sheetData>
  <mergeCells count="23">
    <mergeCell ref="B30:L31"/>
    <mergeCell ref="B10:L11"/>
    <mergeCell ref="A5:L5"/>
    <mergeCell ref="B13:L14"/>
    <mergeCell ref="B16:L17"/>
    <mergeCell ref="B26:L27"/>
    <mergeCell ref="A1:L1"/>
    <mergeCell ref="A2:L2"/>
    <mergeCell ref="A3:L3"/>
    <mergeCell ref="A4:L4"/>
    <mergeCell ref="B94:L94"/>
    <mergeCell ref="B110:L112"/>
    <mergeCell ref="C160:L161"/>
    <mergeCell ref="F147:H147"/>
    <mergeCell ref="J147:L147"/>
    <mergeCell ref="B51:L52"/>
    <mergeCell ref="B88:L91"/>
    <mergeCell ref="B34:L38"/>
    <mergeCell ref="B55:L56"/>
    <mergeCell ref="B81:L86"/>
    <mergeCell ref="B77:L78"/>
    <mergeCell ref="B40:L41"/>
    <mergeCell ref="B47:L48"/>
  </mergeCells>
  <printOptions/>
  <pageMargins left="0.75" right="0.5" top="1" bottom="0.5" header="0.5" footer="0.5"/>
  <pageSetup horizontalDpi="600" verticalDpi="600" orientation="portrait" paperSize="9" r:id="rId1"/>
  <rowBreaks count="3" manualBreakCount="3">
    <brk id="53" max="11" man="1"/>
    <brk id="109" max="11" man="1"/>
    <brk id="16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cp:lastModifiedBy>
  <cp:lastPrinted>2005-10-31T09:03:12Z</cp:lastPrinted>
  <dcterms:created xsi:type="dcterms:W3CDTF">2001-10-16T10:02:43Z</dcterms:created>
  <dcterms:modified xsi:type="dcterms:W3CDTF">2005-10-31T09:03:25Z</dcterms:modified>
  <cp:category/>
  <cp:version/>
  <cp:contentType/>
  <cp:contentStatus/>
</cp:coreProperties>
</file>